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-private/src/apps/bloomMan/data/"/>
    </mc:Choice>
  </mc:AlternateContent>
  <bookViews>
    <workbookView xWindow="0" yWindow="460" windowWidth="38400" windowHeight="23540" tabRatio="500"/>
  </bookViews>
  <sheets>
    <sheet name="Data" sheetId="1" r:id="rId1"/>
    <sheet name="Summaries" sheetId="6" r:id="rId2"/>
    <sheet name="Pct of Bits Twiddled" sheetId="2" r:id="rId3"/>
    <sheet name="Bytes Stored" sheetId="4" r:id="rId4"/>
    <sheet name="Accumulated Bytes in Blooms" sheetId="11" r:id="rId5"/>
    <sheet name="Accumulated Bits in Blooms" sheetId="10" r:id="rId6"/>
    <sheet name="Total Bits and Bytes" sheetId="8" r:id="rId7"/>
    <sheet name="Blocks per Bloom" sheetId="9" r:id="rId8"/>
    <sheet name="Empty vs Full Blocks" sheetId="12" r:id="rId9"/>
    <sheet name="Transactions per Non-Empty Bloc" sheetId="13" r:id="rId10"/>
    <sheet name="Transactions per Block" sheetId="14" r:id="rId1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5" i="1" l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40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AZ7" i="1"/>
  <c r="AZ8" i="1"/>
  <c r="AZ9" i="1"/>
  <c r="AZ10" i="1"/>
  <c r="AZ11" i="1" s="1"/>
  <c r="AZ12" i="1" s="1"/>
  <c r="AZ13" i="1" s="1"/>
  <c r="AZ14" i="1" s="1"/>
  <c r="AZ15" i="1" s="1"/>
  <c r="AZ16" i="1" s="1"/>
  <c r="AZ17" i="1" s="1"/>
  <c r="AZ18" i="1"/>
  <c r="AZ19" i="1" s="1"/>
  <c r="AZ20" i="1" s="1"/>
  <c r="AZ21" i="1" s="1"/>
  <c r="AZ22" i="1" s="1"/>
  <c r="AZ23" i="1" s="1"/>
  <c r="AZ24" i="1" s="1"/>
  <c r="AZ25" i="1" s="1"/>
  <c r="AZ26" i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AZ370" i="1" s="1"/>
  <c r="AZ371" i="1" s="1"/>
  <c r="AZ372" i="1" s="1"/>
  <c r="AZ373" i="1" s="1"/>
  <c r="AZ374" i="1" s="1"/>
  <c r="AZ375" i="1" s="1"/>
  <c r="AZ376" i="1" s="1"/>
  <c r="AZ377" i="1" s="1"/>
  <c r="AZ378" i="1" s="1"/>
  <c r="AZ379" i="1" s="1"/>
  <c r="AZ380" i="1" s="1"/>
  <c r="AZ381" i="1" s="1"/>
  <c r="AZ382" i="1" s="1"/>
  <c r="AZ383" i="1" s="1"/>
  <c r="AZ384" i="1" s="1"/>
  <c r="AZ385" i="1" s="1"/>
  <c r="AZ386" i="1" s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Y7" i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/>
  <c r="AY35" i="1" s="1"/>
  <c r="AY36" i="1" s="1"/>
  <c r="AY37" i="1" s="1"/>
  <c r="AY38" i="1" s="1"/>
  <c r="AY39" i="1" s="1"/>
  <c r="AY40" i="1" s="1"/>
  <c r="AY41" i="1" s="1"/>
  <c r="AY42" i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AY370" i="1" s="1"/>
  <c r="AY371" i="1" s="1"/>
  <c r="AY372" i="1" s="1"/>
  <c r="AY373" i="1" s="1"/>
  <c r="AY374" i="1" s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G6" i="1"/>
  <c r="AG7" i="1"/>
  <c r="AG8" i="1"/>
  <c r="AG9" i="1"/>
  <c r="AG10" i="1" s="1"/>
  <c r="AG11" i="1" s="1"/>
  <c r="AG12" i="1" s="1"/>
  <c r="AG13" i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F6" i="1"/>
  <c r="AF7" i="1"/>
  <c r="AF8" i="1" s="1"/>
  <c r="AF9" i="1" s="1"/>
  <c r="AF10" i="1" s="1"/>
  <c r="AF11" i="1"/>
  <c r="AF12" i="1" s="1"/>
  <c r="AF13" i="1" s="1"/>
  <c r="AF14" i="1" s="1"/>
  <c r="AF15" i="1"/>
  <c r="AF16" i="1" s="1"/>
  <c r="AF17" i="1" s="1"/>
  <c r="AF18" i="1" s="1"/>
  <c r="AF19" i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V406" i="1"/>
  <c r="D4" i="6" s="1"/>
  <c r="R406" i="1"/>
  <c r="B4" i="6"/>
  <c r="AU406" i="1"/>
  <c r="D3" i="6"/>
  <c r="Q406" i="1"/>
  <c r="B3" i="6" s="1"/>
  <c r="AT6" i="1"/>
  <c r="AT7" i="1"/>
  <c r="AX7" i="1" s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P406" i="1"/>
  <c r="B2" i="6"/>
  <c r="E406" i="1"/>
  <c r="B6" i="1"/>
  <c r="D6" i="1"/>
  <c r="I6" i="1" s="1"/>
  <c r="A7" i="1"/>
  <c r="B7" i="1" s="1"/>
  <c r="A8" i="1" s="1"/>
  <c r="B8" i="1" s="1"/>
  <c r="D7" i="1"/>
  <c r="O4" i="6"/>
  <c r="N4" i="6"/>
  <c r="M4" i="6"/>
  <c r="Y406" i="1"/>
  <c r="C4" i="6"/>
  <c r="F6" i="1"/>
  <c r="O3" i="6"/>
  <c r="N3" i="6"/>
  <c r="M3" i="6"/>
  <c r="X406" i="1"/>
  <c r="C3" i="6" s="1"/>
  <c r="O2" i="6"/>
  <c r="N2" i="6"/>
  <c r="M2" i="6"/>
  <c r="W6" i="1"/>
  <c r="AE6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BB7" i="1"/>
  <c r="BF7" i="1"/>
  <c r="BC7" i="1"/>
  <c r="BG7" i="1"/>
  <c r="BD7" i="1"/>
  <c r="BH7" i="1"/>
  <c r="BB8" i="1"/>
  <c r="BF8" i="1"/>
  <c r="BC8" i="1"/>
  <c r="BG8" i="1"/>
  <c r="BD8" i="1"/>
  <c r="BH8" i="1"/>
  <c r="BB9" i="1"/>
  <c r="BF9" i="1"/>
  <c r="BC9" i="1"/>
  <c r="BG9" i="1"/>
  <c r="BD9" i="1"/>
  <c r="BH9" i="1"/>
  <c r="BB10" i="1"/>
  <c r="BF10" i="1"/>
  <c r="BC10" i="1"/>
  <c r="BG10" i="1"/>
  <c r="BD10" i="1"/>
  <c r="BH10" i="1"/>
  <c r="BB11" i="1"/>
  <c r="BF11" i="1"/>
  <c r="BC11" i="1"/>
  <c r="BG11" i="1"/>
  <c r="BD11" i="1"/>
  <c r="BH11" i="1"/>
  <c r="BB12" i="1"/>
  <c r="BF12" i="1"/>
  <c r="BC12" i="1"/>
  <c r="BG12" i="1"/>
  <c r="BD12" i="1"/>
  <c r="BH12" i="1"/>
  <c r="BB13" i="1"/>
  <c r="BF13" i="1"/>
  <c r="BC13" i="1"/>
  <c r="BG13" i="1"/>
  <c r="BD13" i="1"/>
  <c r="BH13" i="1"/>
  <c r="BB14" i="1"/>
  <c r="BF14" i="1"/>
  <c r="BC14" i="1"/>
  <c r="BG14" i="1"/>
  <c r="BD14" i="1"/>
  <c r="BH14" i="1"/>
  <c r="BB15" i="1"/>
  <c r="BF15" i="1"/>
  <c r="BC15" i="1"/>
  <c r="BG15" i="1"/>
  <c r="BD15" i="1"/>
  <c r="BH15" i="1"/>
  <c r="BB16" i="1"/>
  <c r="BF16" i="1"/>
  <c r="BC16" i="1"/>
  <c r="BG16" i="1"/>
  <c r="BD16" i="1"/>
  <c r="BH16" i="1"/>
  <c r="BB17" i="1"/>
  <c r="BF17" i="1"/>
  <c r="BC17" i="1"/>
  <c r="BG17" i="1"/>
  <c r="BD17" i="1"/>
  <c r="BH17" i="1"/>
  <c r="BB18" i="1"/>
  <c r="BF18" i="1"/>
  <c r="BC18" i="1"/>
  <c r="BG18" i="1"/>
  <c r="BD18" i="1"/>
  <c r="BH18" i="1"/>
  <c r="BB19" i="1"/>
  <c r="BF19" i="1"/>
  <c r="BC19" i="1"/>
  <c r="BG19" i="1"/>
  <c r="BD19" i="1"/>
  <c r="BH19" i="1"/>
  <c r="BB20" i="1"/>
  <c r="BF20" i="1"/>
  <c r="BC20" i="1"/>
  <c r="BG20" i="1"/>
  <c r="BD20" i="1"/>
  <c r="BH20" i="1"/>
  <c r="BB21" i="1"/>
  <c r="BF21" i="1"/>
  <c r="BC21" i="1"/>
  <c r="BG21" i="1"/>
  <c r="BD21" i="1"/>
  <c r="BH21" i="1"/>
  <c r="BB22" i="1"/>
  <c r="BF22" i="1"/>
  <c r="BC22" i="1"/>
  <c r="BG22" i="1"/>
  <c r="BD22" i="1"/>
  <c r="BH22" i="1"/>
  <c r="BB23" i="1"/>
  <c r="BF23" i="1"/>
  <c r="BC23" i="1"/>
  <c r="BG23" i="1"/>
  <c r="BD23" i="1"/>
  <c r="BH23" i="1"/>
  <c r="BB24" i="1"/>
  <c r="BF24" i="1"/>
  <c r="BC24" i="1"/>
  <c r="BG24" i="1"/>
  <c r="BD24" i="1"/>
  <c r="BH24" i="1"/>
  <c r="BB25" i="1"/>
  <c r="BF25" i="1"/>
  <c r="BC25" i="1"/>
  <c r="BG25" i="1"/>
  <c r="BD25" i="1"/>
  <c r="BH25" i="1"/>
  <c r="BB26" i="1"/>
  <c r="BF26" i="1"/>
  <c r="BC26" i="1"/>
  <c r="BG26" i="1"/>
  <c r="BD26" i="1"/>
  <c r="BH26" i="1"/>
  <c r="BB27" i="1"/>
  <c r="BF27" i="1"/>
  <c r="BC27" i="1"/>
  <c r="BG27" i="1"/>
  <c r="BD27" i="1"/>
  <c r="BH27" i="1"/>
  <c r="BB28" i="1"/>
  <c r="BF28" i="1"/>
  <c r="BC28" i="1"/>
  <c r="BG28" i="1"/>
  <c r="BD28" i="1"/>
  <c r="BH28" i="1"/>
  <c r="BB29" i="1"/>
  <c r="BF29" i="1"/>
  <c r="BC29" i="1"/>
  <c r="BG29" i="1"/>
  <c r="BD29" i="1"/>
  <c r="BH29" i="1"/>
  <c r="BB30" i="1"/>
  <c r="BF30" i="1"/>
  <c r="BC30" i="1"/>
  <c r="BG30" i="1"/>
  <c r="BD30" i="1"/>
  <c r="BH30" i="1"/>
  <c r="BB31" i="1"/>
  <c r="BF31" i="1"/>
  <c r="BC31" i="1"/>
  <c r="BG31" i="1"/>
  <c r="BD31" i="1"/>
  <c r="BH31" i="1"/>
  <c r="BB32" i="1"/>
  <c r="BF32" i="1"/>
  <c r="BC32" i="1"/>
  <c r="BG32" i="1"/>
  <c r="BD32" i="1"/>
  <c r="BH32" i="1"/>
  <c r="BB33" i="1"/>
  <c r="BF33" i="1"/>
  <c r="BC33" i="1"/>
  <c r="BG33" i="1"/>
  <c r="BD33" i="1"/>
  <c r="BH33" i="1"/>
  <c r="BB34" i="1"/>
  <c r="BF34" i="1"/>
  <c r="BC34" i="1"/>
  <c r="BG34" i="1"/>
  <c r="BD34" i="1"/>
  <c r="BH34" i="1"/>
  <c r="BB35" i="1"/>
  <c r="BF35" i="1"/>
  <c r="BC35" i="1"/>
  <c r="BG35" i="1"/>
  <c r="BD35" i="1"/>
  <c r="BH35" i="1"/>
  <c r="BB36" i="1"/>
  <c r="BF36" i="1"/>
  <c r="BC36" i="1"/>
  <c r="BG36" i="1"/>
  <c r="BD36" i="1"/>
  <c r="BH36" i="1"/>
  <c r="BB37" i="1"/>
  <c r="BF37" i="1"/>
  <c r="BC37" i="1"/>
  <c r="BG37" i="1"/>
  <c r="BD37" i="1"/>
  <c r="BH37" i="1"/>
  <c r="BB38" i="1"/>
  <c r="BF38" i="1"/>
  <c r="BC38" i="1"/>
  <c r="BG38" i="1"/>
  <c r="BD38" i="1"/>
  <c r="BH38" i="1"/>
  <c r="BB39" i="1"/>
  <c r="BF39" i="1"/>
  <c r="BC39" i="1"/>
  <c r="BG39" i="1"/>
  <c r="BD39" i="1"/>
  <c r="BH39" i="1"/>
  <c r="BB40" i="1"/>
  <c r="BF40" i="1"/>
  <c r="BC40" i="1"/>
  <c r="BG40" i="1"/>
  <c r="BD40" i="1"/>
  <c r="BH40" i="1"/>
  <c r="BB41" i="1"/>
  <c r="BF41" i="1"/>
  <c r="BC41" i="1"/>
  <c r="BG41" i="1"/>
  <c r="BD41" i="1"/>
  <c r="BH41" i="1"/>
  <c r="BB42" i="1"/>
  <c r="BF42" i="1"/>
  <c r="BC42" i="1"/>
  <c r="BG42" i="1"/>
  <c r="BD42" i="1"/>
  <c r="BH42" i="1"/>
  <c r="BB43" i="1"/>
  <c r="BF43" i="1"/>
  <c r="BC43" i="1"/>
  <c r="BG43" i="1"/>
  <c r="BD43" i="1"/>
  <c r="BH43" i="1"/>
  <c r="BB44" i="1"/>
  <c r="BF44" i="1"/>
  <c r="BC44" i="1"/>
  <c r="BG44" i="1"/>
  <c r="BD44" i="1"/>
  <c r="BH44" i="1"/>
  <c r="BB45" i="1"/>
  <c r="BF45" i="1"/>
  <c r="BC45" i="1"/>
  <c r="BG45" i="1"/>
  <c r="BD45" i="1"/>
  <c r="BH45" i="1"/>
  <c r="BB46" i="1"/>
  <c r="BF46" i="1"/>
  <c r="BC46" i="1"/>
  <c r="BG46" i="1"/>
  <c r="BD46" i="1"/>
  <c r="BH46" i="1"/>
  <c r="BB47" i="1"/>
  <c r="BF47" i="1"/>
  <c r="BC47" i="1"/>
  <c r="BG47" i="1"/>
  <c r="BD47" i="1"/>
  <c r="BH47" i="1"/>
  <c r="BB48" i="1"/>
  <c r="BF48" i="1"/>
  <c r="BC48" i="1"/>
  <c r="BG48" i="1"/>
  <c r="BD48" i="1"/>
  <c r="BH48" i="1"/>
  <c r="BB49" i="1"/>
  <c r="BF49" i="1"/>
  <c r="BC49" i="1"/>
  <c r="BG49" i="1"/>
  <c r="BD49" i="1"/>
  <c r="BH49" i="1"/>
  <c r="BB50" i="1"/>
  <c r="BF50" i="1"/>
  <c r="BC50" i="1"/>
  <c r="BG50" i="1"/>
  <c r="BD50" i="1"/>
  <c r="BH50" i="1"/>
  <c r="BB51" i="1"/>
  <c r="BF51" i="1"/>
  <c r="BC51" i="1"/>
  <c r="BG51" i="1"/>
  <c r="BD51" i="1"/>
  <c r="BH51" i="1"/>
  <c r="BB52" i="1"/>
  <c r="BF52" i="1"/>
  <c r="BC52" i="1"/>
  <c r="BG52" i="1"/>
  <c r="BD52" i="1"/>
  <c r="BH52" i="1"/>
  <c r="BB53" i="1"/>
  <c r="BF53" i="1"/>
  <c r="BC53" i="1"/>
  <c r="BG53" i="1"/>
  <c r="BD53" i="1"/>
  <c r="BH53" i="1"/>
  <c r="BB54" i="1"/>
  <c r="BF54" i="1"/>
  <c r="BC54" i="1"/>
  <c r="BG54" i="1"/>
  <c r="BD54" i="1"/>
  <c r="BH54" i="1"/>
  <c r="BB55" i="1"/>
  <c r="BF55" i="1"/>
  <c r="BC55" i="1"/>
  <c r="BG55" i="1"/>
  <c r="BD55" i="1"/>
  <c r="BH55" i="1"/>
  <c r="BB56" i="1"/>
  <c r="BF56" i="1"/>
  <c r="BC56" i="1"/>
  <c r="BG56" i="1"/>
  <c r="BD56" i="1"/>
  <c r="BH56" i="1"/>
  <c r="BB57" i="1"/>
  <c r="BF57" i="1"/>
  <c r="BC57" i="1"/>
  <c r="BG57" i="1"/>
  <c r="BD57" i="1"/>
  <c r="BH57" i="1"/>
  <c r="BB58" i="1"/>
  <c r="BF58" i="1"/>
  <c r="BC58" i="1"/>
  <c r="BG58" i="1"/>
  <c r="BD58" i="1"/>
  <c r="BH58" i="1"/>
  <c r="BB59" i="1"/>
  <c r="BF59" i="1"/>
  <c r="BC59" i="1"/>
  <c r="BG59" i="1"/>
  <c r="BD59" i="1"/>
  <c r="BH59" i="1"/>
  <c r="BB60" i="1"/>
  <c r="BF60" i="1"/>
  <c r="BC60" i="1"/>
  <c r="BG60" i="1"/>
  <c r="BD60" i="1"/>
  <c r="BH60" i="1"/>
  <c r="BB61" i="1"/>
  <c r="BF61" i="1"/>
  <c r="BC61" i="1"/>
  <c r="BG61" i="1"/>
  <c r="BD61" i="1"/>
  <c r="BH61" i="1"/>
  <c r="BB62" i="1"/>
  <c r="BF62" i="1"/>
  <c r="BC62" i="1"/>
  <c r="BG62" i="1"/>
  <c r="BD62" i="1"/>
  <c r="BH62" i="1"/>
  <c r="BB63" i="1"/>
  <c r="BF63" i="1"/>
  <c r="BC63" i="1"/>
  <c r="BG63" i="1"/>
  <c r="BD63" i="1"/>
  <c r="BH63" i="1"/>
  <c r="BB64" i="1"/>
  <c r="BF64" i="1"/>
  <c r="BC64" i="1"/>
  <c r="BG64" i="1"/>
  <c r="BD64" i="1"/>
  <c r="BH64" i="1"/>
  <c r="BB65" i="1"/>
  <c r="BF65" i="1"/>
  <c r="BC65" i="1"/>
  <c r="BG65" i="1"/>
  <c r="BD65" i="1"/>
  <c r="BH65" i="1"/>
  <c r="BB66" i="1"/>
  <c r="BF66" i="1"/>
  <c r="BC66" i="1"/>
  <c r="BG66" i="1"/>
  <c r="BD66" i="1"/>
  <c r="BH66" i="1"/>
  <c r="BB67" i="1"/>
  <c r="BF67" i="1"/>
  <c r="BC67" i="1"/>
  <c r="BG67" i="1"/>
  <c r="BD67" i="1"/>
  <c r="BH67" i="1"/>
  <c r="BB68" i="1"/>
  <c r="BF68" i="1"/>
  <c r="BC68" i="1"/>
  <c r="BG68" i="1"/>
  <c r="BD68" i="1"/>
  <c r="BH68" i="1"/>
  <c r="BB69" i="1"/>
  <c r="BF69" i="1"/>
  <c r="BC69" i="1"/>
  <c r="BG69" i="1"/>
  <c r="BD69" i="1"/>
  <c r="BH69" i="1"/>
  <c r="BB70" i="1"/>
  <c r="BF70" i="1"/>
  <c r="BC70" i="1"/>
  <c r="BG70" i="1"/>
  <c r="BD70" i="1"/>
  <c r="BH70" i="1"/>
  <c r="BB71" i="1"/>
  <c r="BF71" i="1"/>
  <c r="BC71" i="1"/>
  <c r="BG71" i="1"/>
  <c r="BD71" i="1"/>
  <c r="BH71" i="1"/>
  <c r="BB72" i="1"/>
  <c r="BF72" i="1"/>
  <c r="BC72" i="1"/>
  <c r="BG72" i="1"/>
  <c r="BD72" i="1"/>
  <c r="BH72" i="1"/>
  <c r="BB73" i="1"/>
  <c r="BF73" i="1"/>
  <c r="BC73" i="1"/>
  <c r="BG73" i="1"/>
  <c r="BD73" i="1"/>
  <c r="BH73" i="1"/>
  <c r="BB74" i="1"/>
  <c r="BF74" i="1"/>
  <c r="BC74" i="1"/>
  <c r="BG74" i="1"/>
  <c r="BD74" i="1"/>
  <c r="BH74" i="1"/>
  <c r="BB75" i="1"/>
  <c r="BF75" i="1"/>
  <c r="BC75" i="1"/>
  <c r="BG75" i="1"/>
  <c r="BD75" i="1"/>
  <c r="BH75" i="1"/>
  <c r="BB76" i="1"/>
  <c r="BF76" i="1"/>
  <c r="BC76" i="1"/>
  <c r="BG76" i="1"/>
  <c r="BD76" i="1"/>
  <c r="BH76" i="1"/>
  <c r="BB77" i="1"/>
  <c r="BF77" i="1"/>
  <c r="BC77" i="1"/>
  <c r="BG77" i="1"/>
  <c r="BD77" i="1"/>
  <c r="BH77" i="1"/>
  <c r="BB78" i="1"/>
  <c r="BF78" i="1"/>
  <c r="BC78" i="1"/>
  <c r="BG78" i="1"/>
  <c r="BD78" i="1"/>
  <c r="BH78" i="1"/>
  <c r="BB79" i="1"/>
  <c r="BF79" i="1"/>
  <c r="BC79" i="1"/>
  <c r="BG79" i="1"/>
  <c r="BD79" i="1"/>
  <c r="BH79" i="1"/>
  <c r="BB80" i="1"/>
  <c r="BF80" i="1"/>
  <c r="BC80" i="1"/>
  <c r="BG80" i="1"/>
  <c r="BD80" i="1"/>
  <c r="BH80" i="1"/>
  <c r="BB81" i="1"/>
  <c r="BF81" i="1"/>
  <c r="BC81" i="1"/>
  <c r="BG81" i="1"/>
  <c r="BD81" i="1"/>
  <c r="BH81" i="1"/>
  <c r="BB82" i="1"/>
  <c r="BF82" i="1"/>
  <c r="BC82" i="1"/>
  <c r="BG82" i="1"/>
  <c r="BD82" i="1"/>
  <c r="BH82" i="1"/>
  <c r="BB83" i="1"/>
  <c r="BF83" i="1"/>
  <c r="BC83" i="1"/>
  <c r="BG83" i="1"/>
  <c r="BD83" i="1"/>
  <c r="BH83" i="1"/>
  <c r="BB84" i="1"/>
  <c r="BF84" i="1"/>
  <c r="BC84" i="1"/>
  <c r="BG84" i="1"/>
  <c r="BD84" i="1"/>
  <c r="BH84" i="1"/>
  <c r="BB85" i="1"/>
  <c r="BF85" i="1"/>
  <c r="BC85" i="1"/>
  <c r="BG85" i="1"/>
  <c r="BD85" i="1"/>
  <c r="BH85" i="1"/>
  <c r="BB86" i="1"/>
  <c r="BF86" i="1"/>
  <c r="BC86" i="1"/>
  <c r="BG86" i="1"/>
  <c r="BD86" i="1"/>
  <c r="BH86" i="1"/>
  <c r="BB87" i="1"/>
  <c r="BF87" i="1"/>
  <c r="BC87" i="1"/>
  <c r="BG87" i="1"/>
  <c r="BD87" i="1"/>
  <c r="BH87" i="1"/>
  <c r="BB88" i="1"/>
  <c r="BF88" i="1"/>
  <c r="BC88" i="1"/>
  <c r="BG88" i="1"/>
  <c r="BD88" i="1"/>
  <c r="BH88" i="1"/>
  <c r="BB89" i="1"/>
  <c r="BF89" i="1"/>
  <c r="BC89" i="1"/>
  <c r="BG89" i="1"/>
  <c r="BD89" i="1"/>
  <c r="BH89" i="1"/>
  <c r="BB90" i="1"/>
  <c r="BF90" i="1"/>
  <c r="BC90" i="1"/>
  <c r="BG90" i="1"/>
  <c r="BD90" i="1"/>
  <c r="BH90" i="1"/>
  <c r="BB91" i="1"/>
  <c r="BF91" i="1"/>
  <c r="BC91" i="1"/>
  <c r="BG91" i="1"/>
  <c r="BD91" i="1"/>
  <c r="BH91" i="1"/>
  <c r="BB92" i="1"/>
  <c r="BF92" i="1"/>
  <c r="BC92" i="1"/>
  <c r="BG92" i="1"/>
  <c r="BD92" i="1"/>
  <c r="BH92" i="1"/>
  <c r="BB93" i="1"/>
  <c r="BF93" i="1"/>
  <c r="BC93" i="1"/>
  <c r="BG93" i="1"/>
  <c r="BD93" i="1"/>
  <c r="BH93" i="1"/>
  <c r="BB94" i="1"/>
  <c r="BF94" i="1"/>
  <c r="BC94" i="1"/>
  <c r="BG94" i="1"/>
  <c r="BD94" i="1"/>
  <c r="BH94" i="1"/>
  <c r="BB95" i="1"/>
  <c r="BF95" i="1"/>
  <c r="BC95" i="1"/>
  <c r="BG95" i="1"/>
  <c r="BD95" i="1"/>
  <c r="BH95" i="1"/>
  <c r="BB96" i="1"/>
  <c r="BF96" i="1"/>
  <c r="BC96" i="1"/>
  <c r="BG96" i="1"/>
  <c r="BD96" i="1"/>
  <c r="BH96" i="1"/>
  <c r="BB97" i="1"/>
  <c r="BF97" i="1"/>
  <c r="BC97" i="1"/>
  <c r="BG97" i="1"/>
  <c r="BD97" i="1"/>
  <c r="BH97" i="1"/>
  <c r="BB98" i="1"/>
  <c r="BF98" i="1"/>
  <c r="BC98" i="1"/>
  <c r="BG98" i="1"/>
  <c r="BD98" i="1"/>
  <c r="BH98" i="1"/>
  <c r="BB99" i="1"/>
  <c r="BF99" i="1"/>
  <c r="BC99" i="1"/>
  <c r="BG99" i="1"/>
  <c r="BD99" i="1"/>
  <c r="BH99" i="1"/>
  <c r="BB100" i="1"/>
  <c r="BF100" i="1"/>
  <c r="BC100" i="1"/>
  <c r="BG100" i="1"/>
  <c r="BD100" i="1"/>
  <c r="BH100" i="1"/>
  <c r="BB101" i="1"/>
  <c r="BF101" i="1"/>
  <c r="BC101" i="1"/>
  <c r="BG101" i="1"/>
  <c r="BD101" i="1"/>
  <c r="BH101" i="1"/>
  <c r="BB102" i="1"/>
  <c r="BF102" i="1"/>
  <c r="BC102" i="1"/>
  <c r="BG102" i="1"/>
  <c r="BD102" i="1"/>
  <c r="BH102" i="1"/>
  <c r="BB103" i="1"/>
  <c r="BF103" i="1"/>
  <c r="BC103" i="1"/>
  <c r="BG103" i="1"/>
  <c r="BD103" i="1"/>
  <c r="BH103" i="1"/>
  <c r="BB104" i="1"/>
  <c r="BF104" i="1"/>
  <c r="BC104" i="1"/>
  <c r="BG104" i="1"/>
  <c r="BD104" i="1"/>
  <c r="BH104" i="1"/>
  <c r="BB105" i="1"/>
  <c r="BF105" i="1"/>
  <c r="BC105" i="1"/>
  <c r="BG105" i="1"/>
  <c r="BD105" i="1"/>
  <c r="BH105" i="1"/>
  <c r="BB106" i="1"/>
  <c r="BF106" i="1"/>
  <c r="BC106" i="1"/>
  <c r="BG106" i="1"/>
  <c r="BD106" i="1"/>
  <c r="BH106" i="1"/>
  <c r="BB107" i="1"/>
  <c r="BF107" i="1"/>
  <c r="BC107" i="1"/>
  <c r="BG107" i="1"/>
  <c r="BD107" i="1"/>
  <c r="BH107" i="1"/>
  <c r="BB108" i="1"/>
  <c r="BF108" i="1"/>
  <c r="BC108" i="1"/>
  <c r="BG108" i="1"/>
  <c r="BD108" i="1"/>
  <c r="BH108" i="1"/>
  <c r="BB109" i="1"/>
  <c r="BF109" i="1"/>
  <c r="BC109" i="1"/>
  <c r="BG109" i="1"/>
  <c r="BD109" i="1"/>
  <c r="BH109" i="1"/>
  <c r="BB110" i="1"/>
  <c r="BF110" i="1"/>
  <c r="BC110" i="1"/>
  <c r="BG110" i="1"/>
  <c r="BD110" i="1"/>
  <c r="BH110" i="1"/>
  <c r="BB111" i="1"/>
  <c r="BF111" i="1"/>
  <c r="BC111" i="1"/>
  <c r="BG111" i="1"/>
  <c r="BD111" i="1"/>
  <c r="BH111" i="1"/>
  <c r="BB112" i="1"/>
  <c r="BF112" i="1"/>
  <c r="BC112" i="1"/>
  <c r="BG112" i="1"/>
  <c r="BD112" i="1"/>
  <c r="BH112" i="1"/>
  <c r="BB113" i="1"/>
  <c r="BF113" i="1"/>
  <c r="BC113" i="1"/>
  <c r="BG113" i="1"/>
  <c r="BD113" i="1"/>
  <c r="BH113" i="1"/>
  <c r="BB114" i="1"/>
  <c r="BF114" i="1"/>
  <c r="BC114" i="1"/>
  <c r="BG114" i="1"/>
  <c r="BD114" i="1"/>
  <c r="BH114" i="1"/>
  <c r="BB115" i="1"/>
  <c r="BF115" i="1"/>
  <c r="BC115" i="1"/>
  <c r="BG115" i="1"/>
  <c r="BD115" i="1"/>
  <c r="BH115" i="1"/>
  <c r="BB116" i="1"/>
  <c r="BF116" i="1"/>
  <c r="BC116" i="1"/>
  <c r="BG116" i="1"/>
  <c r="BD116" i="1"/>
  <c r="BH116" i="1"/>
  <c r="BB117" i="1"/>
  <c r="BF117" i="1"/>
  <c r="BC117" i="1"/>
  <c r="BG117" i="1"/>
  <c r="BD117" i="1"/>
  <c r="BH117" i="1"/>
  <c r="BB118" i="1"/>
  <c r="BF118" i="1"/>
  <c r="BC118" i="1"/>
  <c r="BG118" i="1"/>
  <c r="BD118" i="1"/>
  <c r="BH118" i="1"/>
  <c r="BB119" i="1"/>
  <c r="BF119" i="1"/>
  <c r="BC119" i="1"/>
  <c r="BG119" i="1"/>
  <c r="BD119" i="1"/>
  <c r="BH119" i="1"/>
  <c r="BB120" i="1"/>
  <c r="BF120" i="1"/>
  <c r="BC120" i="1"/>
  <c r="BG120" i="1"/>
  <c r="BD120" i="1"/>
  <c r="BH120" i="1"/>
  <c r="BB121" i="1"/>
  <c r="BF121" i="1"/>
  <c r="BC121" i="1"/>
  <c r="BG121" i="1"/>
  <c r="BD121" i="1"/>
  <c r="BH121" i="1"/>
  <c r="BB122" i="1"/>
  <c r="BF122" i="1"/>
  <c r="BC122" i="1"/>
  <c r="BG122" i="1"/>
  <c r="BD122" i="1"/>
  <c r="BH122" i="1"/>
  <c r="BB123" i="1"/>
  <c r="BF123" i="1"/>
  <c r="BC123" i="1"/>
  <c r="BG123" i="1"/>
  <c r="BD123" i="1"/>
  <c r="BH123" i="1"/>
  <c r="BB124" i="1"/>
  <c r="BF124" i="1"/>
  <c r="BC124" i="1"/>
  <c r="BG124" i="1"/>
  <c r="BD124" i="1"/>
  <c r="BH124" i="1"/>
  <c r="BB125" i="1"/>
  <c r="BF125" i="1"/>
  <c r="BC125" i="1"/>
  <c r="BG125" i="1"/>
  <c r="BD125" i="1"/>
  <c r="BH125" i="1"/>
  <c r="BB126" i="1"/>
  <c r="BF126" i="1"/>
  <c r="BC126" i="1"/>
  <c r="BG126" i="1"/>
  <c r="BD126" i="1"/>
  <c r="BH126" i="1"/>
  <c r="BB127" i="1"/>
  <c r="BF127" i="1"/>
  <c r="BC127" i="1"/>
  <c r="BG127" i="1"/>
  <c r="BD127" i="1"/>
  <c r="BH127" i="1"/>
  <c r="BB128" i="1"/>
  <c r="BF128" i="1"/>
  <c r="BC128" i="1"/>
  <c r="BG128" i="1"/>
  <c r="BD128" i="1"/>
  <c r="BH128" i="1"/>
  <c r="BB129" i="1"/>
  <c r="BF129" i="1"/>
  <c r="BC129" i="1"/>
  <c r="BG129" i="1"/>
  <c r="BD129" i="1"/>
  <c r="BH129" i="1"/>
  <c r="BB130" i="1"/>
  <c r="BF130" i="1"/>
  <c r="BC130" i="1"/>
  <c r="BG130" i="1"/>
  <c r="BD130" i="1"/>
  <c r="BH130" i="1"/>
  <c r="BB131" i="1"/>
  <c r="BF131" i="1"/>
  <c r="BC131" i="1"/>
  <c r="BG131" i="1"/>
  <c r="BD131" i="1"/>
  <c r="BH131" i="1"/>
  <c r="BB132" i="1"/>
  <c r="BF132" i="1"/>
  <c r="BC132" i="1"/>
  <c r="BG132" i="1"/>
  <c r="BD132" i="1"/>
  <c r="BH132" i="1"/>
  <c r="BB133" i="1"/>
  <c r="BF133" i="1"/>
  <c r="BC133" i="1"/>
  <c r="BG133" i="1"/>
  <c r="BD133" i="1"/>
  <c r="BH133" i="1"/>
  <c r="BB134" i="1"/>
  <c r="BF134" i="1"/>
  <c r="BC134" i="1"/>
  <c r="BG134" i="1"/>
  <c r="BD134" i="1"/>
  <c r="BH134" i="1"/>
  <c r="BB135" i="1"/>
  <c r="BF135" i="1"/>
  <c r="BC135" i="1"/>
  <c r="BG135" i="1"/>
  <c r="BD135" i="1"/>
  <c r="BH135" i="1"/>
  <c r="BB136" i="1"/>
  <c r="BF136" i="1"/>
  <c r="BC136" i="1"/>
  <c r="BG136" i="1"/>
  <c r="BD136" i="1"/>
  <c r="BH136" i="1"/>
  <c r="BB137" i="1"/>
  <c r="BF137" i="1"/>
  <c r="BC137" i="1"/>
  <c r="BG137" i="1"/>
  <c r="BD137" i="1"/>
  <c r="BH137" i="1"/>
  <c r="BB138" i="1"/>
  <c r="BF138" i="1"/>
  <c r="BC138" i="1"/>
  <c r="BG138" i="1"/>
  <c r="BD138" i="1"/>
  <c r="BH138" i="1"/>
  <c r="BB139" i="1"/>
  <c r="BF139" i="1"/>
  <c r="BC139" i="1"/>
  <c r="BG139" i="1"/>
  <c r="BD139" i="1"/>
  <c r="BH139" i="1"/>
  <c r="BB140" i="1"/>
  <c r="BF140" i="1"/>
  <c r="BC140" i="1"/>
  <c r="BG140" i="1"/>
  <c r="BD140" i="1"/>
  <c r="BH140" i="1"/>
  <c r="BB141" i="1"/>
  <c r="BF141" i="1"/>
  <c r="BC141" i="1"/>
  <c r="BG141" i="1"/>
  <c r="BD141" i="1"/>
  <c r="BH141" i="1"/>
  <c r="BB142" i="1"/>
  <c r="BF142" i="1"/>
  <c r="BC142" i="1"/>
  <c r="BG142" i="1"/>
  <c r="BD142" i="1"/>
  <c r="BH142" i="1"/>
  <c r="BB143" i="1"/>
  <c r="BF143" i="1"/>
  <c r="BC143" i="1"/>
  <c r="BG143" i="1"/>
  <c r="BD143" i="1"/>
  <c r="BH143" i="1"/>
  <c r="BB144" i="1"/>
  <c r="BF144" i="1"/>
  <c r="BC144" i="1"/>
  <c r="BG144" i="1"/>
  <c r="BD144" i="1"/>
  <c r="BH144" i="1"/>
  <c r="BB145" i="1"/>
  <c r="BF145" i="1"/>
  <c r="BC145" i="1"/>
  <c r="BG145" i="1"/>
  <c r="BD145" i="1"/>
  <c r="BH145" i="1"/>
  <c r="BB146" i="1"/>
  <c r="BF146" i="1"/>
  <c r="BC146" i="1"/>
  <c r="BG146" i="1"/>
  <c r="BD146" i="1"/>
  <c r="BH146" i="1"/>
  <c r="BB147" i="1"/>
  <c r="BF147" i="1"/>
  <c r="BC147" i="1"/>
  <c r="BG147" i="1"/>
  <c r="BD147" i="1"/>
  <c r="BH147" i="1"/>
  <c r="BB148" i="1"/>
  <c r="BF148" i="1"/>
  <c r="BC148" i="1"/>
  <c r="BG148" i="1"/>
  <c r="BD148" i="1"/>
  <c r="BH148" i="1"/>
  <c r="BB149" i="1"/>
  <c r="BF149" i="1"/>
  <c r="BC149" i="1"/>
  <c r="BG149" i="1"/>
  <c r="BD149" i="1"/>
  <c r="BH149" i="1"/>
  <c r="BB150" i="1"/>
  <c r="BF150" i="1"/>
  <c r="BC150" i="1"/>
  <c r="BG150" i="1"/>
  <c r="BD150" i="1"/>
  <c r="BH150" i="1"/>
  <c r="BB151" i="1"/>
  <c r="BF151" i="1"/>
  <c r="BC151" i="1"/>
  <c r="BG151" i="1"/>
  <c r="BD151" i="1"/>
  <c r="BH151" i="1"/>
  <c r="BB152" i="1"/>
  <c r="BF152" i="1"/>
  <c r="BC152" i="1"/>
  <c r="BG152" i="1"/>
  <c r="BD152" i="1"/>
  <c r="BH152" i="1"/>
  <c r="BB153" i="1"/>
  <c r="BF153" i="1"/>
  <c r="BC153" i="1"/>
  <c r="BG153" i="1"/>
  <c r="BD153" i="1"/>
  <c r="BH153" i="1"/>
  <c r="BB154" i="1"/>
  <c r="BF154" i="1"/>
  <c r="BC154" i="1"/>
  <c r="BG154" i="1"/>
  <c r="BD154" i="1"/>
  <c r="BH154" i="1"/>
  <c r="BB155" i="1"/>
  <c r="BF155" i="1"/>
  <c r="BC155" i="1"/>
  <c r="BG155" i="1"/>
  <c r="BD155" i="1"/>
  <c r="BH155" i="1"/>
  <c r="BB156" i="1"/>
  <c r="BF156" i="1"/>
  <c r="BC156" i="1"/>
  <c r="BG156" i="1"/>
  <c r="BD156" i="1"/>
  <c r="BH156" i="1"/>
  <c r="BB157" i="1"/>
  <c r="BF157" i="1"/>
  <c r="BC157" i="1"/>
  <c r="BG157" i="1"/>
  <c r="BD157" i="1"/>
  <c r="BH157" i="1"/>
  <c r="BB158" i="1"/>
  <c r="BF158" i="1"/>
  <c r="BC158" i="1"/>
  <c r="BG158" i="1"/>
  <c r="BD158" i="1"/>
  <c r="BH158" i="1"/>
  <c r="BB159" i="1"/>
  <c r="BF159" i="1"/>
  <c r="BC159" i="1"/>
  <c r="BG159" i="1"/>
  <c r="BD159" i="1"/>
  <c r="BH159" i="1"/>
  <c r="BB160" i="1"/>
  <c r="BF160" i="1"/>
  <c r="BC160" i="1"/>
  <c r="BG160" i="1"/>
  <c r="BD160" i="1"/>
  <c r="BH160" i="1"/>
  <c r="BB161" i="1"/>
  <c r="BF161" i="1"/>
  <c r="BC161" i="1"/>
  <c r="BG161" i="1"/>
  <c r="BD161" i="1"/>
  <c r="BH161" i="1"/>
  <c r="BB162" i="1"/>
  <c r="BF162" i="1"/>
  <c r="BC162" i="1"/>
  <c r="BG162" i="1"/>
  <c r="BD162" i="1"/>
  <c r="BH162" i="1"/>
  <c r="BB163" i="1"/>
  <c r="BF163" i="1"/>
  <c r="BC163" i="1"/>
  <c r="BG163" i="1"/>
  <c r="BD163" i="1"/>
  <c r="BH163" i="1"/>
  <c r="BB164" i="1"/>
  <c r="BF164" i="1"/>
  <c r="BC164" i="1"/>
  <c r="BG164" i="1"/>
  <c r="BD164" i="1"/>
  <c r="BH164" i="1"/>
  <c r="BB165" i="1"/>
  <c r="BF165" i="1"/>
  <c r="BC165" i="1"/>
  <c r="BG165" i="1"/>
  <c r="BD165" i="1"/>
  <c r="BH165" i="1"/>
  <c r="BB166" i="1"/>
  <c r="BF166" i="1"/>
  <c r="BC166" i="1"/>
  <c r="BG166" i="1"/>
  <c r="BD166" i="1"/>
  <c r="BH166" i="1"/>
  <c r="BB167" i="1"/>
  <c r="BF167" i="1"/>
  <c r="BC167" i="1"/>
  <c r="BG167" i="1"/>
  <c r="BD167" i="1"/>
  <c r="BH167" i="1"/>
  <c r="BB168" i="1"/>
  <c r="BF168" i="1"/>
  <c r="BC168" i="1"/>
  <c r="BG168" i="1"/>
  <c r="BD168" i="1"/>
  <c r="BH168" i="1"/>
  <c r="BB169" i="1"/>
  <c r="BF169" i="1"/>
  <c r="BC169" i="1"/>
  <c r="BG169" i="1"/>
  <c r="BD169" i="1"/>
  <c r="BH169" i="1"/>
  <c r="BB170" i="1"/>
  <c r="BF170" i="1"/>
  <c r="BC170" i="1"/>
  <c r="BG170" i="1"/>
  <c r="BD170" i="1"/>
  <c r="BH170" i="1"/>
  <c r="BB171" i="1"/>
  <c r="BF171" i="1"/>
  <c r="BC171" i="1"/>
  <c r="BG171" i="1"/>
  <c r="BD171" i="1"/>
  <c r="BH171" i="1"/>
  <c r="BB172" i="1"/>
  <c r="BF172" i="1"/>
  <c r="BC172" i="1"/>
  <c r="BG172" i="1"/>
  <c r="BD172" i="1"/>
  <c r="BH172" i="1"/>
  <c r="BB173" i="1"/>
  <c r="BF173" i="1"/>
  <c r="BC173" i="1"/>
  <c r="BG173" i="1"/>
  <c r="BD173" i="1"/>
  <c r="BH173" i="1"/>
  <c r="BB174" i="1"/>
  <c r="BF174" i="1"/>
  <c r="BC174" i="1"/>
  <c r="BG174" i="1"/>
  <c r="BD174" i="1"/>
  <c r="BH174" i="1"/>
  <c r="BB175" i="1"/>
  <c r="BF175" i="1"/>
  <c r="BC175" i="1"/>
  <c r="BG175" i="1"/>
  <c r="BD175" i="1"/>
  <c r="BH175" i="1"/>
  <c r="BB176" i="1"/>
  <c r="BF176" i="1"/>
  <c r="BC176" i="1"/>
  <c r="BG176" i="1"/>
  <c r="BD176" i="1"/>
  <c r="BH176" i="1"/>
  <c r="BB177" i="1"/>
  <c r="BF177" i="1"/>
  <c r="BC177" i="1"/>
  <c r="BG177" i="1"/>
  <c r="BD177" i="1"/>
  <c r="BH177" i="1"/>
  <c r="BB178" i="1"/>
  <c r="BF178" i="1"/>
  <c r="BC178" i="1"/>
  <c r="BG178" i="1"/>
  <c r="BD178" i="1"/>
  <c r="BH178" i="1"/>
  <c r="BB179" i="1"/>
  <c r="BF179" i="1"/>
  <c r="BC179" i="1"/>
  <c r="BG179" i="1"/>
  <c r="BD179" i="1"/>
  <c r="BH179" i="1"/>
  <c r="BB180" i="1"/>
  <c r="BF180" i="1"/>
  <c r="BC180" i="1"/>
  <c r="BG180" i="1"/>
  <c r="BD180" i="1"/>
  <c r="BH180" i="1"/>
  <c r="BB181" i="1"/>
  <c r="BF181" i="1"/>
  <c r="BC181" i="1"/>
  <c r="BG181" i="1"/>
  <c r="BD181" i="1"/>
  <c r="BH181" i="1"/>
  <c r="BB182" i="1"/>
  <c r="BF182" i="1"/>
  <c r="BC182" i="1"/>
  <c r="BG182" i="1"/>
  <c r="BD182" i="1"/>
  <c r="BH182" i="1"/>
  <c r="BB183" i="1"/>
  <c r="BF183" i="1"/>
  <c r="BC183" i="1"/>
  <c r="BG183" i="1"/>
  <c r="BD183" i="1"/>
  <c r="BH183" i="1"/>
  <c r="BB184" i="1"/>
  <c r="BF184" i="1"/>
  <c r="BC184" i="1"/>
  <c r="BG184" i="1"/>
  <c r="BD184" i="1"/>
  <c r="BH184" i="1"/>
  <c r="BB185" i="1"/>
  <c r="BF185" i="1"/>
  <c r="BC185" i="1"/>
  <c r="BG185" i="1"/>
  <c r="BD185" i="1"/>
  <c r="BH185" i="1"/>
  <c r="BB186" i="1"/>
  <c r="BF186" i="1"/>
  <c r="BC186" i="1"/>
  <c r="BG186" i="1"/>
  <c r="BD186" i="1"/>
  <c r="BH186" i="1"/>
  <c r="BB187" i="1"/>
  <c r="BF187" i="1"/>
  <c r="BC187" i="1"/>
  <c r="BG187" i="1"/>
  <c r="BD187" i="1"/>
  <c r="BH187" i="1"/>
  <c r="BB188" i="1"/>
  <c r="BF188" i="1"/>
  <c r="BC188" i="1"/>
  <c r="BG188" i="1"/>
  <c r="BD188" i="1"/>
  <c r="BH188" i="1"/>
  <c r="BB189" i="1"/>
  <c r="BF189" i="1"/>
  <c r="BC189" i="1"/>
  <c r="BG189" i="1"/>
  <c r="BD189" i="1"/>
  <c r="BH189" i="1"/>
  <c r="BB190" i="1"/>
  <c r="BF190" i="1"/>
  <c r="BC190" i="1"/>
  <c r="BG190" i="1"/>
  <c r="BD190" i="1"/>
  <c r="BH190" i="1"/>
  <c r="BB191" i="1"/>
  <c r="BF191" i="1"/>
  <c r="BC191" i="1"/>
  <c r="BG191" i="1"/>
  <c r="BD191" i="1"/>
  <c r="BH191" i="1"/>
  <c r="BB192" i="1"/>
  <c r="BF192" i="1"/>
  <c r="BC192" i="1"/>
  <c r="BG192" i="1"/>
  <c r="BD192" i="1"/>
  <c r="BH192" i="1"/>
  <c r="BB193" i="1"/>
  <c r="BF193" i="1"/>
  <c r="BC193" i="1"/>
  <c r="BG193" i="1"/>
  <c r="BD193" i="1"/>
  <c r="BH193" i="1"/>
  <c r="BB194" i="1"/>
  <c r="BF194" i="1"/>
  <c r="BC194" i="1"/>
  <c r="BG194" i="1"/>
  <c r="BD194" i="1"/>
  <c r="BH194" i="1"/>
  <c r="BB195" i="1"/>
  <c r="BF195" i="1"/>
  <c r="BC195" i="1"/>
  <c r="BG195" i="1"/>
  <c r="BD195" i="1"/>
  <c r="BH195" i="1"/>
  <c r="BB196" i="1"/>
  <c r="BF196" i="1"/>
  <c r="BC196" i="1"/>
  <c r="BG196" i="1"/>
  <c r="BD196" i="1"/>
  <c r="BH196" i="1"/>
  <c r="BB197" i="1"/>
  <c r="BF197" i="1"/>
  <c r="BC197" i="1"/>
  <c r="BG197" i="1"/>
  <c r="BD197" i="1"/>
  <c r="BH197" i="1"/>
  <c r="BB198" i="1"/>
  <c r="BF198" i="1"/>
  <c r="BC198" i="1"/>
  <c r="BG198" i="1"/>
  <c r="BD198" i="1"/>
  <c r="BH198" i="1"/>
  <c r="BB199" i="1"/>
  <c r="BF199" i="1"/>
  <c r="BC199" i="1"/>
  <c r="BG199" i="1"/>
  <c r="BD199" i="1"/>
  <c r="BH199" i="1"/>
  <c r="BB200" i="1"/>
  <c r="BF200" i="1"/>
  <c r="BC200" i="1"/>
  <c r="BG200" i="1"/>
  <c r="BD200" i="1"/>
  <c r="BH200" i="1"/>
  <c r="BB201" i="1"/>
  <c r="BF201" i="1"/>
  <c r="BC201" i="1"/>
  <c r="BG201" i="1"/>
  <c r="BD201" i="1"/>
  <c r="BH201" i="1"/>
  <c r="BB202" i="1"/>
  <c r="BF202" i="1"/>
  <c r="BC202" i="1"/>
  <c r="BG202" i="1"/>
  <c r="BD202" i="1"/>
  <c r="BH202" i="1"/>
  <c r="BB203" i="1"/>
  <c r="BF203" i="1"/>
  <c r="BC203" i="1"/>
  <c r="BG203" i="1"/>
  <c r="BD203" i="1"/>
  <c r="BH203" i="1"/>
  <c r="BB204" i="1"/>
  <c r="BF204" i="1"/>
  <c r="BC204" i="1"/>
  <c r="BG204" i="1"/>
  <c r="BD204" i="1"/>
  <c r="BH204" i="1"/>
  <c r="BB205" i="1"/>
  <c r="BF205" i="1"/>
  <c r="BC205" i="1"/>
  <c r="BG205" i="1"/>
  <c r="BD205" i="1"/>
  <c r="BH205" i="1"/>
  <c r="BB206" i="1"/>
  <c r="BF206" i="1"/>
  <c r="BC206" i="1"/>
  <c r="BG206" i="1"/>
  <c r="BD206" i="1"/>
  <c r="BH206" i="1"/>
  <c r="BB207" i="1"/>
  <c r="BF207" i="1"/>
  <c r="BC207" i="1"/>
  <c r="BG207" i="1"/>
  <c r="BD207" i="1"/>
  <c r="BH207" i="1"/>
  <c r="BB208" i="1"/>
  <c r="BF208" i="1"/>
  <c r="BC208" i="1"/>
  <c r="BG208" i="1"/>
  <c r="BD208" i="1"/>
  <c r="BH208" i="1"/>
  <c r="BB209" i="1"/>
  <c r="BF209" i="1"/>
  <c r="BC209" i="1"/>
  <c r="BG209" i="1"/>
  <c r="BD209" i="1"/>
  <c r="BH209" i="1"/>
  <c r="BB210" i="1"/>
  <c r="BF210" i="1"/>
  <c r="BC210" i="1"/>
  <c r="BG210" i="1"/>
  <c r="BD210" i="1"/>
  <c r="BH210" i="1"/>
  <c r="BB211" i="1"/>
  <c r="BF211" i="1"/>
  <c r="BC211" i="1"/>
  <c r="BG211" i="1"/>
  <c r="BD211" i="1"/>
  <c r="BH211" i="1"/>
  <c r="BB212" i="1"/>
  <c r="BF212" i="1"/>
  <c r="BC212" i="1"/>
  <c r="BG212" i="1"/>
  <c r="BD212" i="1"/>
  <c r="BH212" i="1"/>
  <c r="BB213" i="1"/>
  <c r="BF213" i="1"/>
  <c r="BC213" i="1"/>
  <c r="BG213" i="1"/>
  <c r="BD213" i="1"/>
  <c r="BH213" i="1"/>
  <c r="BB214" i="1"/>
  <c r="BF214" i="1"/>
  <c r="BC214" i="1"/>
  <c r="BG214" i="1"/>
  <c r="BD214" i="1"/>
  <c r="BH214" i="1"/>
  <c r="BB215" i="1"/>
  <c r="BF215" i="1"/>
  <c r="BC215" i="1"/>
  <c r="BG215" i="1"/>
  <c r="BD215" i="1"/>
  <c r="BH215" i="1"/>
  <c r="BB216" i="1"/>
  <c r="BF216" i="1"/>
  <c r="BC216" i="1"/>
  <c r="BG216" i="1"/>
  <c r="BD216" i="1"/>
  <c r="BH216" i="1"/>
  <c r="BB217" i="1"/>
  <c r="BF217" i="1"/>
  <c r="BC217" i="1"/>
  <c r="BG217" i="1"/>
  <c r="BD217" i="1"/>
  <c r="BH217" i="1"/>
  <c r="BB218" i="1"/>
  <c r="BF218" i="1"/>
  <c r="BC218" i="1"/>
  <c r="BG218" i="1"/>
  <c r="BD218" i="1"/>
  <c r="BH218" i="1"/>
  <c r="BB219" i="1"/>
  <c r="BF219" i="1"/>
  <c r="BC219" i="1"/>
  <c r="BG219" i="1"/>
  <c r="BD219" i="1"/>
  <c r="BH219" i="1"/>
  <c r="BB220" i="1"/>
  <c r="BF220" i="1"/>
  <c r="BC220" i="1"/>
  <c r="BG220" i="1"/>
  <c r="BD220" i="1"/>
  <c r="BH220" i="1"/>
  <c r="BB221" i="1"/>
  <c r="BF221" i="1"/>
  <c r="BC221" i="1"/>
  <c r="BG221" i="1"/>
  <c r="BD221" i="1"/>
  <c r="BH221" i="1"/>
  <c r="BB222" i="1"/>
  <c r="BF222" i="1"/>
  <c r="BC222" i="1"/>
  <c r="BG222" i="1"/>
  <c r="BD222" i="1"/>
  <c r="BH222" i="1"/>
  <c r="BB223" i="1"/>
  <c r="BF223" i="1"/>
  <c r="BC223" i="1"/>
  <c r="BG223" i="1"/>
  <c r="BD223" i="1"/>
  <c r="BH223" i="1"/>
  <c r="BB224" i="1"/>
  <c r="BF224" i="1"/>
  <c r="BC224" i="1"/>
  <c r="BG224" i="1"/>
  <c r="BD224" i="1"/>
  <c r="BH224" i="1"/>
  <c r="BB225" i="1"/>
  <c r="BF225" i="1"/>
  <c r="BC225" i="1"/>
  <c r="BG225" i="1"/>
  <c r="BD225" i="1"/>
  <c r="BH225" i="1"/>
  <c r="BB226" i="1"/>
  <c r="BF226" i="1"/>
  <c r="BC226" i="1"/>
  <c r="BG226" i="1"/>
  <c r="BD226" i="1"/>
  <c r="BH226" i="1"/>
  <c r="BB227" i="1"/>
  <c r="BF227" i="1"/>
  <c r="BC227" i="1"/>
  <c r="BG227" i="1"/>
  <c r="BD227" i="1"/>
  <c r="BH227" i="1"/>
  <c r="BB228" i="1"/>
  <c r="BF228" i="1"/>
  <c r="BC228" i="1"/>
  <c r="BG228" i="1"/>
  <c r="BD228" i="1"/>
  <c r="BH228" i="1"/>
  <c r="BB229" i="1"/>
  <c r="BF229" i="1"/>
  <c r="BC229" i="1"/>
  <c r="BG229" i="1"/>
  <c r="BD229" i="1"/>
  <c r="BH229" i="1"/>
  <c r="BB230" i="1"/>
  <c r="BF230" i="1"/>
  <c r="BC230" i="1"/>
  <c r="BG230" i="1"/>
  <c r="BD230" i="1"/>
  <c r="BH230" i="1"/>
  <c r="BB231" i="1"/>
  <c r="BF231" i="1"/>
  <c r="BC231" i="1"/>
  <c r="BG231" i="1"/>
  <c r="BD231" i="1"/>
  <c r="BH231" i="1"/>
  <c r="BB232" i="1"/>
  <c r="BF232" i="1"/>
  <c r="BC232" i="1"/>
  <c r="BG232" i="1"/>
  <c r="BD232" i="1"/>
  <c r="BH232" i="1"/>
  <c r="BB233" i="1"/>
  <c r="BF233" i="1"/>
  <c r="BC233" i="1"/>
  <c r="BG233" i="1"/>
  <c r="BD233" i="1"/>
  <c r="BH233" i="1"/>
  <c r="BB234" i="1"/>
  <c r="BF234" i="1"/>
  <c r="BC234" i="1"/>
  <c r="BG234" i="1"/>
  <c r="BD234" i="1"/>
  <c r="BH234" i="1"/>
  <c r="BB235" i="1"/>
  <c r="BF235" i="1"/>
  <c r="BC235" i="1"/>
  <c r="BG235" i="1"/>
  <c r="BD235" i="1"/>
  <c r="BH235" i="1"/>
  <c r="BB236" i="1"/>
  <c r="BF236" i="1"/>
  <c r="BC236" i="1"/>
  <c r="BG236" i="1"/>
  <c r="BD236" i="1"/>
  <c r="BH236" i="1"/>
  <c r="BB237" i="1"/>
  <c r="BF237" i="1"/>
  <c r="BC237" i="1"/>
  <c r="BG237" i="1"/>
  <c r="BD237" i="1"/>
  <c r="BH237" i="1"/>
  <c r="BB238" i="1"/>
  <c r="BF238" i="1"/>
  <c r="BC238" i="1"/>
  <c r="BG238" i="1"/>
  <c r="BD238" i="1"/>
  <c r="BH238" i="1"/>
  <c r="BB239" i="1"/>
  <c r="BF239" i="1"/>
  <c r="BC239" i="1"/>
  <c r="BG239" i="1"/>
  <c r="BD239" i="1"/>
  <c r="BH239" i="1"/>
  <c r="BB240" i="1"/>
  <c r="BF240" i="1"/>
  <c r="BC240" i="1"/>
  <c r="BG240" i="1"/>
  <c r="BD240" i="1"/>
  <c r="BH240" i="1"/>
  <c r="BB241" i="1"/>
  <c r="BF241" i="1"/>
  <c r="BC241" i="1"/>
  <c r="BG241" i="1"/>
  <c r="BD241" i="1"/>
  <c r="BH241" i="1"/>
  <c r="BB242" i="1"/>
  <c r="BF242" i="1"/>
  <c r="BC242" i="1"/>
  <c r="BG242" i="1"/>
  <c r="BD242" i="1"/>
  <c r="BH242" i="1"/>
  <c r="BB243" i="1"/>
  <c r="BF243" i="1"/>
  <c r="BC243" i="1"/>
  <c r="BG243" i="1"/>
  <c r="BD243" i="1"/>
  <c r="BH243" i="1"/>
  <c r="BB244" i="1"/>
  <c r="BF244" i="1"/>
  <c r="BC244" i="1"/>
  <c r="BG244" i="1"/>
  <c r="BD244" i="1"/>
  <c r="BH244" i="1"/>
  <c r="BB245" i="1"/>
  <c r="BF245" i="1"/>
  <c r="BC245" i="1"/>
  <c r="BG245" i="1"/>
  <c r="BD245" i="1"/>
  <c r="BH245" i="1"/>
  <c r="BB246" i="1"/>
  <c r="BF246" i="1"/>
  <c r="BC246" i="1"/>
  <c r="BG246" i="1"/>
  <c r="BD246" i="1"/>
  <c r="BH246" i="1"/>
  <c r="BB247" i="1"/>
  <c r="BF247" i="1"/>
  <c r="BC247" i="1"/>
  <c r="BG247" i="1"/>
  <c r="BD247" i="1"/>
  <c r="BH247" i="1"/>
  <c r="BB248" i="1"/>
  <c r="BF248" i="1"/>
  <c r="BC248" i="1"/>
  <c r="BG248" i="1"/>
  <c r="BD248" i="1"/>
  <c r="BH248" i="1"/>
  <c r="BB249" i="1"/>
  <c r="BF249" i="1"/>
  <c r="BC249" i="1"/>
  <c r="BG249" i="1"/>
  <c r="BD249" i="1"/>
  <c r="BH249" i="1"/>
  <c r="BB250" i="1"/>
  <c r="BF250" i="1"/>
  <c r="BC250" i="1"/>
  <c r="BG250" i="1"/>
  <c r="BD250" i="1"/>
  <c r="BH250" i="1"/>
  <c r="BB251" i="1"/>
  <c r="BF251" i="1"/>
  <c r="BC251" i="1"/>
  <c r="BG251" i="1"/>
  <c r="BD251" i="1"/>
  <c r="BH251" i="1"/>
  <c r="BB252" i="1"/>
  <c r="BF252" i="1"/>
  <c r="BC252" i="1"/>
  <c r="BG252" i="1"/>
  <c r="BD252" i="1"/>
  <c r="BH252" i="1"/>
  <c r="BB253" i="1"/>
  <c r="BF253" i="1"/>
  <c r="BC253" i="1"/>
  <c r="BG253" i="1"/>
  <c r="BD253" i="1"/>
  <c r="BH253" i="1"/>
  <c r="BB254" i="1"/>
  <c r="BF254" i="1"/>
  <c r="BC254" i="1"/>
  <c r="BG254" i="1"/>
  <c r="BD254" i="1"/>
  <c r="BH254" i="1"/>
  <c r="BB255" i="1"/>
  <c r="BF255" i="1"/>
  <c r="BC255" i="1"/>
  <c r="BG255" i="1"/>
  <c r="BD255" i="1"/>
  <c r="BH255" i="1"/>
  <c r="BB256" i="1"/>
  <c r="BF256" i="1"/>
  <c r="BC256" i="1"/>
  <c r="BG256" i="1"/>
  <c r="BD256" i="1"/>
  <c r="BH256" i="1"/>
  <c r="BB257" i="1"/>
  <c r="BF257" i="1"/>
  <c r="BC257" i="1"/>
  <c r="BG257" i="1"/>
  <c r="BD257" i="1"/>
  <c r="BH257" i="1"/>
  <c r="BB258" i="1"/>
  <c r="BF258" i="1"/>
  <c r="BC258" i="1"/>
  <c r="BG258" i="1"/>
  <c r="BD258" i="1"/>
  <c r="BH258" i="1"/>
  <c r="BB259" i="1"/>
  <c r="BF259" i="1"/>
  <c r="BC259" i="1"/>
  <c r="BG259" i="1"/>
  <c r="BD259" i="1"/>
  <c r="BH259" i="1"/>
  <c r="BB260" i="1"/>
  <c r="BF260" i="1"/>
  <c r="BC260" i="1"/>
  <c r="BG260" i="1"/>
  <c r="BD260" i="1"/>
  <c r="BH260" i="1"/>
  <c r="BB261" i="1"/>
  <c r="BF261" i="1"/>
  <c r="BC261" i="1"/>
  <c r="BG261" i="1"/>
  <c r="BD261" i="1"/>
  <c r="BH261" i="1"/>
  <c r="BB262" i="1"/>
  <c r="BF262" i="1"/>
  <c r="BC262" i="1"/>
  <c r="BG262" i="1"/>
  <c r="BD262" i="1"/>
  <c r="BH262" i="1"/>
  <c r="BB263" i="1"/>
  <c r="BF263" i="1"/>
  <c r="BC263" i="1"/>
  <c r="BG263" i="1"/>
  <c r="BD263" i="1"/>
  <c r="BH263" i="1"/>
  <c r="BB264" i="1"/>
  <c r="BF264" i="1"/>
  <c r="BC264" i="1"/>
  <c r="BG264" i="1"/>
  <c r="BD264" i="1"/>
  <c r="BH264" i="1"/>
  <c r="BB265" i="1"/>
  <c r="BF265" i="1"/>
  <c r="BC265" i="1"/>
  <c r="BG265" i="1"/>
  <c r="BD265" i="1"/>
  <c r="BH265" i="1"/>
  <c r="BB266" i="1"/>
  <c r="BF266" i="1"/>
  <c r="BC266" i="1"/>
  <c r="BG266" i="1"/>
  <c r="BD266" i="1"/>
  <c r="BH266" i="1"/>
  <c r="BB267" i="1"/>
  <c r="BF267" i="1"/>
  <c r="BC267" i="1"/>
  <c r="BG267" i="1"/>
  <c r="BD267" i="1"/>
  <c r="BH267" i="1"/>
  <c r="BB268" i="1"/>
  <c r="BF268" i="1"/>
  <c r="BC268" i="1"/>
  <c r="BG268" i="1"/>
  <c r="BD268" i="1"/>
  <c r="BH268" i="1"/>
  <c r="BB269" i="1"/>
  <c r="BF269" i="1"/>
  <c r="BC269" i="1"/>
  <c r="BG269" i="1"/>
  <c r="BD269" i="1"/>
  <c r="BH269" i="1"/>
  <c r="BB270" i="1"/>
  <c r="BF270" i="1"/>
  <c r="BC270" i="1"/>
  <c r="BG270" i="1"/>
  <c r="BD270" i="1"/>
  <c r="BH270" i="1"/>
  <c r="BB271" i="1"/>
  <c r="BF271" i="1"/>
  <c r="BC271" i="1"/>
  <c r="BG271" i="1"/>
  <c r="BD271" i="1"/>
  <c r="BH271" i="1"/>
  <c r="BB272" i="1"/>
  <c r="BF272" i="1"/>
  <c r="BC272" i="1"/>
  <c r="BG272" i="1"/>
  <c r="BD272" i="1"/>
  <c r="BH272" i="1"/>
  <c r="BB273" i="1"/>
  <c r="BF273" i="1"/>
  <c r="BC273" i="1"/>
  <c r="BG273" i="1"/>
  <c r="BD273" i="1"/>
  <c r="BH273" i="1"/>
  <c r="BB274" i="1"/>
  <c r="BF274" i="1"/>
  <c r="BC274" i="1"/>
  <c r="BG274" i="1"/>
  <c r="BD274" i="1"/>
  <c r="BH274" i="1"/>
  <c r="BB275" i="1"/>
  <c r="BF275" i="1"/>
  <c r="BC275" i="1"/>
  <c r="BG275" i="1"/>
  <c r="BD275" i="1"/>
  <c r="BH275" i="1"/>
  <c r="BB276" i="1"/>
  <c r="BF276" i="1"/>
  <c r="BC276" i="1"/>
  <c r="BG276" i="1"/>
  <c r="BD276" i="1"/>
  <c r="BH276" i="1"/>
  <c r="BB277" i="1"/>
  <c r="BF277" i="1"/>
  <c r="BC277" i="1"/>
  <c r="BG277" i="1"/>
  <c r="BD277" i="1"/>
  <c r="BH277" i="1"/>
  <c r="BB278" i="1"/>
  <c r="BF278" i="1"/>
  <c r="BC278" i="1"/>
  <c r="BG278" i="1"/>
  <c r="BD278" i="1"/>
  <c r="BH278" i="1"/>
  <c r="BB279" i="1"/>
  <c r="BF279" i="1"/>
  <c r="BC279" i="1"/>
  <c r="BG279" i="1"/>
  <c r="BD279" i="1"/>
  <c r="BH279" i="1"/>
  <c r="BB280" i="1"/>
  <c r="BF280" i="1"/>
  <c r="BC280" i="1"/>
  <c r="BG280" i="1"/>
  <c r="BD280" i="1"/>
  <c r="BH280" i="1"/>
  <c r="BB281" i="1"/>
  <c r="BF281" i="1"/>
  <c r="BC281" i="1"/>
  <c r="BG281" i="1"/>
  <c r="BD281" i="1"/>
  <c r="BH281" i="1"/>
  <c r="BB282" i="1"/>
  <c r="BF282" i="1"/>
  <c r="BC282" i="1"/>
  <c r="BG282" i="1"/>
  <c r="BD282" i="1"/>
  <c r="BH282" i="1"/>
  <c r="BB283" i="1"/>
  <c r="BF283" i="1"/>
  <c r="BC283" i="1"/>
  <c r="BG283" i="1"/>
  <c r="BD283" i="1"/>
  <c r="BH283" i="1"/>
  <c r="BB284" i="1"/>
  <c r="BF284" i="1"/>
  <c r="BC284" i="1"/>
  <c r="BG284" i="1"/>
  <c r="BD284" i="1"/>
  <c r="BH284" i="1"/>
  <c r="BB285" i="1"/>
  <c r="BF285" i="1"/>
  <c r="BC285" i="1"/>
  <c r="BG285" i="1"/>
  <c r="BD285" i="1"/>
  <c r="BH285" i="1"/>
  <c r="BB286" i="1"/>
  <c r="BF286" i="1"/>
  <c r="BC286" i="1"/>
  <c r="BG286" i="1"/>
  <c r="BD286" i="1"/>
  <c r="BH286" i="1"/>
  <c r="BB287" i="1"/>
  <c r="BF287" i="1"/>
  <c r="BC287" i="1"/>
  <c r="BG287" i="1"/>
  <c r="BD287" i="1"/>
  <c r="BH287" i="1"/>
  <c r="BB288" i="1"/>
  <c r="BF288" i="1"/>
  <c r="BC288" i="1"/>
  <c r="BG288" i="1"/>
  <c r="BD288" i="1"/>
  <c r="BH288" i="1"/>
  <c r="BB289" i="1"/>
  <c r="BF289" i="1"/>
  <c r="BC289" i="1"/>
  <c r="BG289" i="1"/>
  <c r="BD289" i="1"/>
  <c r="BH289" i="1"/>
  <c r="BB290" i="1"/>
  <c r="BF290" i="1"/>
  <c r="BC290" i="1"/>
  <c r="BG290" i="1"/>
  <c r="BD290" i="1"/>
  <c r="BH290" i="1"/>
  <c r="BB291" i="1"/>
  <c r="BF291" i="1"/>
  <c r="BC291" i="1"/>
  <c r="BG291" i="1"/>
  <c r="BD291" i="1"/>
  <c r="BH291" i="1"/>
  <c r="BB292" i="1"/>
  <c r="BF292" i="1"/>
  <c r="BC292" i="1"/>
  <c r="BG292" i="1"/>
  <c r="BD292" i="1"/>
  <c r="BH292" i="1"/>
  <c r="BB293" i="1"/>
  <c r="BF293" i="1"/>
  <c r="BC293" i="1"/>
  <c r="BG293" i="1"/>
  <c r="BD293" i="1"/>
  <c r="BH293" i="1"/>
  <c r="BB294" i="1"/>
  <c r="BF294" i="1"/>
  <c r="BC294" i="1"/>
  <c r="BG294" i="1"/>
  <c r="BD294" i="1"/>
  <c r="BH294" i="1"/>
  <c r="BB295" i="1"/>
  <c r="BF295" i="1"/>
  <c r="BC295" i="1"/>
  <c r="BG295" i="1"/>
  <c r="BD295" i="1"/>
  <c r="BH295" i="1"/>
  <c r="BB296" i="1"/>
  <c r="BF296" i="1"/>
  <c r="BC296" i="1"/>
  <c r="BG296" i="1"/>
  <c r="BD296" i="1"/>
  <c r="BH296" i="1"/>
  <c r="BB297" i="1"/>
  <c r="BF297" i="1"/>
  <c r="BC297" i="1"/>
  <c r="BG297" i="1"/>
  <c r="BD297" i="1"/>
  <c r="BH297" i="1"/>
  <c r="BB298" i="1"/>
  <c r="BF298" i="1"/>
  <c r="BC298" i="1"/>
  <c r="BG298" i="1"/>
  <c r="BD298" i="1"/>
  <c r="BH298" i="1"/>
  <c r="BB299" i="1"/>
  <c r="BF299" i="1"/>
  <c r="BC299" i="1"/>
  <c r="BG299" i="1"/>
  <c r="BD299" i="1"/>
  <c r="BH299" i="1"/>
  <c r="BB300" i="1"/>
  <c r="BF300" i="1"/>
  <c r="BC300" i="1"/>
  <c r="BG300" i="1"/>
  <c r="BD300" i="1"/>
  <c r="BH300" i="1"/>
  <c r="BB301" i="1"/>
  <c r="BF301" i="1"/>
  <c r="BC301" i="1"/>
  <c r="BG301" i="1"/>
  <c r="BD301" i="1"/>
  <c r="BH301" i="1"/>
  <c r="BB302" i="1"/>
  <c r="BF302" i="1"/>
  <c r="BC302" i="1"/>
  <c r="BG302" i="1"/>
  <c r="BD302" i="1"/>
  <c r="BH302" i="1"/>
  <c r="BB303" i="1"/>
  <c r="BF303" i="1"/>
  <c r="BC303" i="1"/>
  <c r="BG303" i="1"/>
  <c r="BD303" i="1"/>
  <c r="BH303" i="1"/>
  <c r="BB304" i="1"/>
  <c r="BF304" i="1"/>
  <c r="BC304" i="1"/>
  <c r="BG304" i="1"/>
  <c r="BD304" i="1"/>
  <c r="BH304" i="1"/>
  <c r="BB305" i="1"/>
  <c r="BF305" i="1"/>
  <c r="BC305" i="1"/>
  <c r="BG305" i="1"/>
  <c r="BD305" i="1"/>
  <c r="BH305" i="1"/>
  <c r="BB306" i="1"/>
  <c r="BF306" i="1"/>
  <c r="BC306" i="1"/>
  <c r="BG306" i="1"/>
  <c r="BD306" i="1"/>
  <c r="BH306" i="1"/>
  <c r="BB307" i="1"/>
  <c r="BF307" i="1"/>
  <c r="BC307" i="1"/>
  <c r="BG307" i="1"/>
  <c r="BD307" i="1"/>
  <c r="BH307" i="1"/>
  <c r="BB308" i="1"/>
  <c r="BF308" i="1"/>
  <c r="BC308" i="1"/>
  <c r="BG308" i="1"/>
  <c r="BD308" i="1"/>
  <c r="BH308" i="1"/>
  <c r="BB309" i="1"/>
  <c r="BF309" i="1"/>
  <c r="BC309" i="1"/>
  <c r="BG309" i="1"/>
  <c r="BD309" i="1"/>
  <c r="BH309" i="1"/>
  <c r="BB310" i="1"/>
  <c r="BF310" i="1"/>
  <c r="BC310" i="1"/>
  <c r="BG310" i="1"/>
  <c r="BD310" i="1"/>
  <c r="BH310" i="1"/>
  <c r="BB311" i="1"/>
  <c r="BF311" i="1"/>
  <c r="BC311" i="1"/>
  <c r="BG311" i="1"/>
  <c r="BD311" i="1"/>
  <c r="BH311" i="1"/>
  <c r="BB312" i="1"/>
  <c r="BF312" i="1"/>
  <c r="BC312" i="1"/>
  <c r="BG312" i="1"/>
  <c r="BD312" i="1"/>
  <c r="BH312" i="1"/>
  <c r="BB313" i="1"/>
  <c r="BF313" i="1"/>
  <c r="BC313" i="1"/>
  <c r="BG313" i="1"/>
  <c r="BD313" i="1"/>
  <c r="BH313" i="1"/>
  <c r="BB314" i="1"/>
  <c r="BF314" i="1"/>
  <c r="BC314" i="1"/>
  <c r="BG314" i="1"/>
  <c r="BD314" i="1"/>
  <c r="BH314" i="1"/>
  <c r="BB315" i="1"/>
  <c r="BF315" i="1"/>
  <c r="BC315" i="1"/>
  <c r="BG315" i="1"/>
  <c r="BD315" i="1"/>
  <c r="BH315" i="1"/>
  <c r="BB316" i="1"/>
  <c r="BF316" i="1"/>
  <c r="BC316" i="1"/>
  <c r="BG316" i="1"/>
  <c r="BD316" i="1"/>
  <c r="BH316" i="1"/>
  <c r="BB317" i="1"/>
  <c r="BF317" i="1"/>
  <c r="BC317" i="1"/>
  <c r="BG317" i="1"/>
  <c r="BD317" i="1"/>
  <c r="BH317" i="1"/>
  <c r="BB318" i="1"/>
  <c r="BF318" i="1"/>
  <c r="BC318" i="1"/>
  <c r="BG318" i="1"/>
  <c r="BD318" i="1"/>
  <c r="BH318" i="1"/>
  <c r="BB319" i="1"/>
  <c r="BF319" i="1"/>
  <c r="BC319" i="1"/>
  <c r="BG319" i="1"/>
  <c r="BD319" i="1"/>
  <c r="BH319" i="1"/>
  <c r="BB320" i="1"/>
  <c r="BF320" i="1"/>
  <c r="BC320" i="1"/>
  <c r="BG320" i="1"/>
  <c r="BD320" i="1"/>
  <c r="BH320" i="1"/>
  <c r="BB321" i="1"/>
  <c r="BF321" i="1"/>
  <c r="BC321" i="1"/>
  <c r="BG321" i="1"/>
  <c r="BD321" i="1"/>
  <c r="BH321" i="1"/>
  <c r="BB322" i="1"/>
  <c r="BF322" i="1"/>
  <c r="BC322" i="1"/>
  <c r="BG322" i="1"/>
  <c r="BD322" i="1"/>
  <c r="BH322" i="1"/>
  <c r="BB323" i="1"/>
  <c r="BF323" i="1"/>
  <c r="BC323" i="1"/>
  <c r="BG323" i="1"/>
  <c r="BD323" i="1"/>
  <c r="BH323" i="1"/>
  <c r="BB324" i="1"/>
  <c r="BF324" i="1"/>
  <c r="BC324" i="1"/>
  <c r="BG324" i="1"/>
  <c r="BD324" i="1"/>
  <c r="BH324" i="1"/>
  <c r="BB325" i="1"/>
  <c r="BF325" i="1"/>
  <c r="BC325" i="1"/>
  <c r="BG325" i="1"/>
  <c r="BD325" i="1"/>
  <c r="BH325" i="1"/>
  <c r="BB326" i="1"/>
  <c r="BF326" i="1"/>
  <c r="BC326" i="1"/>
  <c r="BG326" i="1"/>
  <c r="BD326" i="1"/>
  <c r="BH326" i="1"/>
  <c r="BB327" i="1"/>
  <c r="BF327" i="1"/>
  <c r="BC327" i="1"/>
  <c r="BG327" i="1"/>
  <c r="BD327" i="1"/>
  <c r="BH327" i="1"/>
  <c r="BB328" i="1"/>
  <c r="BF328" i="1"/>
  <c r="BC328" i="1"/>
  <c r="BG328" i="1"/>
  <c r="BD328" i="1"/>
  <c r="BH328" i="1"/>
  <c r="BB329" i="1"/>
  <c r="BF329" i="1"/>
  <c r="BC329" i="1"/>
  <c r="BG329" i="1"/>
  <c r="BD329" i="1"/>
  <c r="BH329" i="1"/>
  <c r="BB330" i="1"/>
  <c r="BF330" i="1"/>
  <c r="BC330" i="1"/>
  <c r="BG330" i="1"/>
  <c r="BD330" i="1"/>
  <c r="BH330" i="1"/>
  <c r="BB331" i="1"/>
  <c r="BF331" i="1"/>
  <c r="BC331" i="1"/>
  <c r="BG331" i="1"/>
  <c r="BD331" i="1"/>
  <c r="BH331" i="1"/>
  <c r="BB332" i="1"/>
  <c r="BF332" i="1"/>
  <c r="BC332" i="1"/>
  <c r="BG332" i="1"/>
  <c r="BD332" i="1"/>
  <c r="BH332" i="1"/>
  <c r="BB333" i="1"/>
  <c r="BF333" i="1"/>
  <c r="BC333" i="1"/>
  <c r="BG333" i="1"/>
  <c r="BD333" i="1"/>
  <c r="BH333" i="1"/>
  <c r="BB334" i="1"/>
  <c r="BF334" i="1"/>
  <c r="BC334" i="1"/>
  <c r="BG334" i="1"/>
  <c r="BD334" i="1"/>
  <c r="BH334" i="1"/>
  <c r="BB335" i="1"/>
  <c r="BF335" i="1"/>
  <c r="BC335" i="1"/>
  <c r="BG335" i="1"/>
  <c r="BD335" i="1"/>
  <c r="BH335" i="1"/>
  <c r="BB336" i="1"/>
  <c r="BF336" i="1"/>
  <c r="BC336" i="1"/>
  <c r="BG336" i="1"/>
  <c r="BD336" i="1"/>
  <c r="BH336" i="1"/>
  <c r="BB337" i="1"/>
  <c r="BF337" i="1"/>
  <c r="BC337" i="1"/>
  <c r="BG337" i="1"/>
  <c r="BD337" i="1"/>
  <c r="BH337" i="1"/>
  <c r="BB338" i="1"/>
  <c r="BF338" i="1"/>
  <c r="BC338" i="1"/>
  <c r="BG338" i="1"/>
  <c r="BD338" i="1"/>
  <c r="BH338" i="1"/>
  <c r="BB339" i="1"/>
  <c r="BF339" i="1"/>
  <c r="BC339" i="1"/>
  <c r="BG339" i="1"/>
  <c r="BD339" i="1"/>
  <c r="BH339" i="1"/>
  <c r="BB340" i="1"/>
  <c r="BF340" i="1"/>
  <c r="BC340" i="1"/>
  <c r="BG340" i="1"/>
  <c r="BD340" i="1"/>
  <c r="BH340" i="1"/>
  <c r="BB341" i="1"/>
  <c r="BF341" i="1"/>
  <c r="BC341" i="1"/>
  <c r="BG341" i="1"/>
  <c r="BD341" i="1"/>
  <c r="BH341" i="1"/>
  <c r="BB342" i="1"/>
  <c r="BF342" i="1"/>
  <c r="BC342" i="1"/>
  <c r="BG342" i="1"/>
  <c r="BD342" i="1"/>
  <c r="BH342" i="1"/>
  <c r="BB343" i="1"/>
  <c r="BF343" i="1"/>
  <c r="BC343" i="1"/>
  <c r="BG343" i="1"/>
  <c r="BD343" i="1"/>
  <c r="BH343" i="1"/>
  <c r="BB344" i="1"/>
  <c r="BF344" i="1"/>
  <c r="BC344" i="1"/>
  <c r="BG344" i="1"/>
  <c r="BD344" i="1"/>
  <c r="BH344" i="1"/>
  <c r="BB345" i="1"/>
  <c r="BF345" i="1"/>
  <c r="BC345" i="1"/>
  <c r="BG345" i="1"/>
  <c r="BD345" i="1"/>
  <c r="BH345" i="1"/>
  <c r="BB346" i="1"/>
  <c r="BF346" i="1"/>
  <c r="BC346" i="1"/>
  <c r="BG346" i="1"/>
  <c r="BD346" i="1"/>
  <c r="BH346" i="1"/>
  <c r="BB347" i="1"/>
  <c r="BF347" i="1"/>
  <c r="BC347" i="1"/>
  <c r="BG347" i="1"/>
  <c r="BD347" i="1"/>
  <c r="BH347" i="1"/>
  <c r="BB348" i="1"/>
  <c r="BF348" i="1"/>
  <c r="BC348" i="1"/>
  <c r="BG348" i="1"/>
  <c r="BD348" i="1"/>
  <c r="BH348" i="1"/>
  <c r="BB349" i="1"/>
  <c r="BF349" i="1"/>
  <c r="BC349" i="1"/>
  <c r="BG349" i="1"/>
  <c r="BD349" i="1"/>
  <c r="BH349" i="1"/>
  <c r="BB350" i="1"/>
  <c r="BF350" i="1"/>
  <c r="BC350" i="1"/>
  <c r="BG350" i="1"/>
  <c r="BD350" i="1"/>
  <c r="BH350" i="1"/>
  <c r="BB351" i="1"/>
  <c r="BF351" i="1"/>
  <c r="BC351" i="1"/>
  <c r="BG351" i="1"/>
  <c r="BD351" i="1"/>
  <c r="BH351" i="1"/>
  <c r="BB352" i="1"/>
  <c r="BF352" i="1"/>
  <c r="BC352" i="1"/>
  <c r="BG352" i="1"/>
  <c r="BD352" i="1"/>
  <c r="BH352" i="1"/>
  <c r="BB353" i="1"/>
  <c r="BF353" i="1"/>
  <c r="BC353" i="1"/>
  <c r="BG353" i="1"/>
  <c r="BD353" i="1"/>
  <c r="BH353" i="1"/>
  <c r="BB354" i="1"/>
  <c r="BF354" i="1"/>
  <c r="BC354" i="1"/>
  <c r="BG354" i="1"/>
  <c r="BD354" i="1"/>
  <c r="BH354" i="1"/>
  <c r="BB355" i="1"/>
  <c r="BF355" i="1"/>
  <c r="BC355" i="1"/>
  <c r="BG355" i="1"/>
  <c r="BD355" i="1"/>
  <c r="BH355" i="1"/>
  <c r="BB356" i="1"/>
  <c r="BF356" i="1"/>
  <c r="BC356" i="1"/>
  <c r="BG356" i="1"/>
  <c r="BD356" i="1"/>
  <c r="BH356" i="1"/>
  <c r="BB357" i="1"/>
  <c r="BF357" i="1"/>
  <c r="BC357" i="1"/>
  <c r="BG357" i="1"/>
  <c r="BD357" i="1"/>
  <c r="BH357" i="1"/>
  <c r="BB358" i="1"/>
  <c r="BF358" i="1"/>
  <c r="BC358" i="1"/>
  <c r="BG358" i="1"/>
  <c r="BD358" i="1"/>
  <c r="BH358" i="1"/>
  <c r="BB359" i="1"/>
  <c r="BF359" i="1"/>
  <c r="BC359" i="1"/>
  <c r="BG359" i="1"/>
  <c r="BD359" i="1"/>
  <c r="BH359" i="1"/>
  <c r="BB360" i="1"/>
  <c r="BF360" i="1"/>
  <c r="BC360" i="1"/>
  <c r="BG360" i="1"/>
  <c r="BD360" i="1"/>
  <c r="BH360" i="1"/>
  <c r="BB361" i="1"/>
  <c r="BF361" i="1"/>
  <c r="BC361" i="1"/>
  <c r="BG361" i="1"/>
  <c r="BD361" i="1"/>
  <c r="BH361" i="1"/>
  <c r="BB362" i="1"/>
  <c r="BF362" i="1"/>
  <c r="BC362" i="1"/>
  <c r="BG362" i="1"/>
  <c r="BD362" i="1"/>
  <c r="BH362" i="1"/>
  <c r="BB363" i="1"/>
  <c r="BF363" i="1"/>
  <c r="BC363" i="1"/>
  <c r="BG363" i="1"/>
  <c r="BD363" i="1"/>
  <c r="BH363" i="1"/>
  <c r="BB364" i="1"/>
  <c r="BF364" i="1"/>
  <c r="BC364" i="1"/>
  <c r="BG364" i="1"/>
  <c r="BD364" i="1"/>
  <c r="BH364" i="1"/>
  <c r="BB365" i="1"/>
  <c r="BF365" i="1"/>
  <c r="BC365" i="1"/>
  <c r="BG365" i="1"/>
  <c r="BD365" i="1"/>
  <c r="BH365" i="1"/>
  <c r="BB366" i="1"/>
  <c r="BF366" i="1"/>
  <c r="BC366" i="1"/>
  <c r="BG366" i="1"/>
  <c r="BD366" i="1"/>
  <c r="BH366" i="1"/>
  <c r="BB367" i="1"/>
  <c r="BF367" i="1"/>
  <c r="BC367" i="1"/>
  <c r="BG367" i="1"/>
  <c r="BD367" i="1"/>
  <c r="BH367" i="1"/>
  <c r="BB368" i="1"/>
  <c r="BF368" i="1"/>
  <c r="BC368" i="1"/>
  <c r="BG368" i="1"/>
  <c r="BD368" i="1"/>
  <c r="BH368" i="1"/>
  <c r="BB369" i="1"/>
  <c r="BF369" i="1"/>
  <c r="BC369" i="1"/>
  <c r="BG369" i="1"/>
  <c r="BD369" i="1"/>
  <c r="BH369" i="1"/>
  <c r="BB370" i="1"/>
  <c r="BF370" i="1"/>
  <c r="BC370" i="1"/>
  <c r="BG370" i="1"/>
  <c r="BD370" i="1"/>
  <c r="BH370" i="1"/>
  <c r="BB371" i="1"/>
  <c r="BF371" i="1"/>
  <c r="BC371" i="1"/>
  <c r="BG371" i="1"/>
  <c r="BD371" i="1"/>
  <c r="BH371" i="1"/>
  <c r="BB372" i="1"/>
  <c r="BF372" i="1"/>
  <c r="BC372" i="1"/>
  <c r="BG372" i="1"/>
  <c r="BD372" i="1"/>
  <c r="BH372" i="1"/>
  <c r="BB373" i="1"/>
  <c r="BF373" i="1"/>
  <c r="BC373" i="1"/>
  <c r="BG373" i="1"/>
  <c r="BD373" i="1"/>
  <c r="BH373" i="1"/>
  <c r="BB374" i="1"/>
  <c r="BF374" i="1"/>
  <c r="BC374" i="1"/>
  <c r="BG374" i="1"/>
  <c r="BD374" i="1"/>
  <c r="BH374" i="1"/>
  <c r="BB375" i="1"/>
  <c r="BF375" i="1"/>
  <c r="BC375" i="1"/>
  <c r="BG375" i="1"/>
  <c r="BD375" i="1"/>
  <c r="BH375" i="1"/>
  <c r="BB376" i="1"/>
  <c r="BF376" i="1"/>
  <c r="BC376" i="1"/>
  <c r="BG376" i="1"/>
  <c r="BD376" i="1"/>
  <c r="BH376" i="1"/>
  <c r="BB377" i="1"/>
  <c r="BF377" i="1"/>
  <c r="BC377" i="1"/>
  <c r="BG377" i="1"/>
  <c r="BD377" i="1"/>
  <c r="BH377" i="1"/>
  <c r="BB378" i="1"/>
  <c r="BF378" i="1"/>
  <c r="BC378" i="1"/>
  <c r="BG378" i="1"/>
  <c r="BD378" i="1"/>
  <c r="BH378" i="1"/>
  <c r="BB379" i="1"/>
  <c r="BF379" i="1"/>
  <c r="BC379" i="1"/>
  <c r="BG379" i="1"/>
  <c r="BD379" i="1"/>
  <c r="BH379" i="1"/>
  <c r="BB380" i="1"/>
  <c r="BF380" i="1"/>
  <c r="BC380" i="1"/>
  <c r="BG380" i="1"/>
  <c r="BD380" i="1"/>
  <c r="BH380" i="1"/>
  <c r="BB381" i="1"/>
  <c r="BF381" i="1"/>
  <c r="BC381" i="1"/>
  <c r="BG381" i="1"/>
  <c r="BD381" i="1"/>
  <c r="BH381" i="1"/>
  <c r="BB382" i="1"/>
  <c r="BF382" i="1"/>
  <c r="BC382" i="1"/>
  <c r="BG382" i="1"/>
  <c r="BD382" i="1"/>
  <c r="BH382" i="1"/>
  <c r="BB383" i="1"/>
  <c r="BF383" i="1"/>
  <c r="BC383" i="1"/>
  <c r="BG383" i="1"/>
  <c r="BD383" i="1"/>
  <c r="BH383" i="1"/>
  <c r="BB384" i="1"/>
  <c r="BF384" i="1"/>
  <c r="BC384" i="1"/>
  <c r="BG384" i="1"/>
  <c r="BD384" i="1"/>
  <c r="BH384" i="1"/>
  <c r="BB385" i="1"/>
  <c r="BF385" i="1"/>
  <c r="BC385" i="1"/>
  <c r="BG385" i="1"/>
  <c r="BD385" i="1"/>
  <c r="BH385" i="1"/>
  <c r="BB386" i="1"/>
  <c r="BF386" i="1"/>
  <c r="BC386" i="1"/>
  <c r="BG386" i="1"/>
  <c r="BD386" i="1"/>
  <c r="BH386" i="1"/>
  <c r="BB387" i="1"/>
  <c r="BF387" i="1"/>
  <c r="BC387" i="1"/>
  <c r="BG387" i="1"/>
  <c r="BD387" i="1"/>
  <c r="BH387" i="1"/>
  <c r="BB388" i="1"/>
  <c r="BF388" i="1"/>
  <c r="BC388" i="1"/>
  <c r="BG388" i="1"/>
  <c r="BD388" i="1"/>
  <c r="BH388" i="1"/>
  <c r="BB389" i="1"/>
  <c r="BF389" i="1"/>
  <c r="BC389" i="1"/>
  <c r="BG389" i="1"/>
  <c r="BD389" i="1"/>
  <c r="BH389" i="1"/>
  <c r="BB390" i="1"/>
  <c r="BF390" i="1"/>
  <c r="BC390" i="1"/>
  <c r="BG390" i="1"/>
  <c r="BD390" i="1"/>
  <c r="BH390" i="1"/>
  <c r="BB391" i="1"/>
  <c r="BF391" i="1"/>
  <c r="BC391" i="1"/>
  <c r="BG391" i="1"/>
  <c r="BD391" i="1"/>
  <c r="BH391" i="1"/>
  <c r="BB392" i="1"/>
  <c r="BF392" i="1"/>
  <c r="BC392" i="1"/>
  <c r="BG392" i="1"/>
  <c r="BD392" i="1"/>
  <c r="BH392" i="1"/>
  <c r="BB393" i="1"/>
  <c r="BF393" i="1"/>
  <c r="BC393" i="1"/>
  <c r="BG393" i="1"/>
  <c r="BD393" i="1"/>
  <c r="BH393" i="1"/>
  <c r="BB394" i="1"/>
  <c r="BF394" i="1"/>
  <c r="BC394" i="1"/>
  <c r="BG394" i="1"/>
  <c r="BD394" i="1"/>
  <c r="BH394" i="1"/>
  <c r="BB395" i="1"/>
  <c r="BF395" i="1"/>
  <c r="BC395" i="1"/>
  <c r="BG395" i="1"/>
  <c r="BD395" i="1"/>
  <c r="BH395" i="1"/>
  <c r="BB396" i="1"/>
  <c r="BF396" i="1"/>
  <c r="BC396" i="1"/>
  <c r="BG396" i="1"/>
  <c r="BD396" i="1"/>
  <c r="BH396" i="1"/>
  <c r="BB397" i="1"/>
  <c r="BF397" i="1"/>
  <c r="BC397" i="1"/>
  <c r="BG397" i="1"/>
  <c r="BD397" i="1"/>
  <c r="BH397" i="1"/>
  <c r="BB398" i="1"/>
  <c r="BF398" i="1"/>
  <c r="BC398" i="1"/>
  <c r="BG398" i="1"/>
  <c r="BD398" i="1"/>
  <c r="BH398" i="1"/>
  <c r="BB399" i="1"/>
  <c r="BF399" i="1"/>
  <c r="BC399" i="1"/>
  <c r="BG399" i="1"/>
  <c r="BD399" i="1"/>
  <c r="BH399" i="1"/>
  <c r="BB400" i="1"/>
  <c r="BF400" i="1"/>
  <c r="BC400" i="1"/>
  <c r="BG400" i="1"/>
  <c r="BD400" i="1"/>
  <c r="BH400" i="1"/>
  <c r="BB401" i="1"/>
  <c r="BF401" i="1"/>
  <c r="BC401" i="1"/>
  <c r="BG401" i="1"/>
  <c r="BD401" i="1"/>
  <c r="BH401" i="1"/>
  <c r="BB402" i="1"/>
  <c r="BF402" i="1"/>
  <c r="BC402" i="1"/>
  <c r="BG402" i="1"/>
  <c r="BD402" i="1"/>
  <c r="BH402" i="1"/>
  <c r="BB403" i="1"/>
  <c r="BF403" i="1"/>
  <c r="BC403" i="1"/>
  <c r="BG403" i="1"/>
  <c r="BD403" i="1"/>
  <c r="BH403" i="1"/>
  <c r="BB404" i="1"/>
  <c r="BF404" i="1"/>
  <c r="BC404" i="1"/>
  <c r="BG404" i="1"/>
  <c r="BD404" i="1"/>
  <c r="BH404" i="1"/>
  <c r="BB405" i="1"/>
  <c r="BF405" i="1"/>
  <c r="BC405" i="1"/>
  <c r="BG405" i="1"/>
  <c r="BD405" i="1"/>
  <c r="BH405" i="1"/>
  <c r="BD6" i="1"/>
  <c r="BH6" i="1"/>
  <c r="BC6" i="1"/>
  <c r="BG6" i="1"/>
  <c r="BB6" i="1"/>
  <c r="BF6" i="1"/>
  <c r="AM6" i="1"/>
  <c r="AI6" i="1"/>
  <c r="AA6" i="1"/>
  <c r="AO406" i="1"/>
  <c r="AO405" i="1"/>
  <c r="AN405" i="1"/>
  <c r="AO404" i="1"/>
  <c r="AN404" i="1"/>
  <c r="AO403" i="1"/>
  <c r="AN403" i="1"/>
  <c r="AO402" i="1"/>
  <c r="AN402" i="1"/>
  <c r="AO401" i="1"/>
  <c r="AN401" i="1"/>
  <c r="AO400" i="1"/>
  <c r="AN400" i="1"/>
  <c r="AO399" i="1"/>
  <c r="AN399" i="1"/>
  <c r="AO398" i="1"/>
  <c r="AN398" i="1"/>
  <c r="AO397" i="1"/>
  <c r="AN397" i="1"/>
  <c r="AO396" i="1"/>
  <c r="AN396" i="1"/>
  <c r="AO395" i="1"/>
  <c r="AN395" i="1"/>
  <c r="AO394" i="1"/>
  <c r="AN394" i="1"/>
  <c r="AO393" i="1"/>
  <c r="AN393" i="1"/>
  <c r="AO392" i="1"/>
  <c r="AN392" i="1"/>
  <c r="AO391" i="1"/>
  <c r="AN391" i="1"/>
  <c r="AO390" i="1"/>
  <c r="AN390" i="1"/>
  <c r="AO389" i="1"/>
  <c r="AN389" i="1"/>
  <c r="AO388" i="1"/>
  <c r="AN388" i="1"/>
  <c r="AO387" i="1"/>
  <c r="AN387" i="1"/>
  <c r="AO386" i="1"/>
  <c r="AN386" i="1"/>
  <c r="AO385" i="1"/>
  <c r="AN385" i="1"/>
  <c r="AO384" i="1"/>
  <c r="AN384" i="1"/>
  <c r="AO383" i="1"/>
  <c r="AN383" i="1"/>
  <c r="AO382" i="1"/>
  <c r="AN382" i="1"/>
  <c r="AO381" i="1"/>
  <c r="AN381" i="1"/>
  <c r="AO380" i="1"/>
  <c r="AN380" i="1"/>
  <c r="AO379" i="1"/>
  <c r="AN379" i="1"/>
  <c r="AO378" i="1"/>
  <c r="AN378" i="1"/>
  <c r="AO377" i="1"/>
  <c r="AN377" i="1"/>
  <c r="AO376" i="1"/>
  <c r="AN376" i="1"/>
  <c r="AO375" i="1"/>
  <c r="AN375" i="1"/>
  <c r="AO374" i="1"/>
  <c r="AN374" i="1"/>
  <c r="AO373" i="1"/>
  <c r="AN373" i="1"/>
  <c r="AO372" i="1"/>
  <c r="AN372" i="1"/>
  <c r="AO371" i="1"/>
  <c r="AN371" i="1"/>
  <c r="AO370" i="1"/>
  <c r="AN370" i="1"/>
  <c r="AO369" i="1"/>
  <c r="AN369" i="1"/>
  <c r="AO368" i="1"/>
  <c r="AN368" i="1"/>
  <c r="AO367" i="1"/>
  <c r="AN367" i="1"/>
  <c r="AO366" i="1"/>
  <c r="AN366" i="1"/>
  <c r="AO365" i="1"/>
  <c r="AN365" i="1"/>
  <c r="AO364" i="1"/>
  <c r="AN364" i="1"/>
  <c r="AO363" i="1"/>
  <c r="AN363" i="1"/>
  <c r="AO362" i="1"/>
  <c r="AN362" i="1"/>
  <c r="AO361" i="1"/>
  <c r="AN361" i="1"/>
  <c r="AO360" i="1"/>
  <c r="AN360" i="1"/>
  <c r="AO359" i="1"/>
  <c r="AN359" i="1"/>
  <c r="AO358" i="1"/>
  <c r="AN358" i="1"/>
  <c r="AO357" i="1"/>
  <c r="AN357" i="1"/>
  <c r="AO356" i="1"/>
  <c r="AN356" i="1"/>
  <c r="AO355" i="1"/>
  <c r="AN355" i="1"/>
  <c r="AO354" i="1"/>
  <c r="AN354" i="1"/>
  <c r="AO353" i="1"/>
  <c r="AN353" i="1"/>
  <c r="AO352" i="1"/>
  <c r="AN352" i="1"/>
  <c r="AO351" i="1"/>
  <c r="AN351" i="1"/>
  <c r="AO350" i="1"/>
  <c r="AN35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342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O325" i="1"/>
  <c r="AN325" i="1"/>
  <c r="AO324" i="1"/>
  <c r="AN324" i="1"/>
  <c r="AO323" i="1"/>
  <c r="AN323" i="1"/>
  <c r="AO322" i="1"/>
  <c r="AN322" i="1"/>
  <c r="AO321" i="1"/>
  <c r="AN321" i="1"/>
  <c r="AO320" i="1"/>
  <c r="AN320" i="1"/>
  <c r="AO319" i="1"/>
  <c r="AN319" i="1"/>
  <c r="AO318" i="1"/>
  <c r="AN318" i="1"/>
  <c r="AO317" i="1"/>
  <c r="AN317" i="1"/>
  <c r="AO316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O309" i="1"/>
  <c r="AN309" i="1"/>
  <c r="AO308" i="1"/>
  <c r="AN308" i="1"/>
  <c r="AO307" i="1"/>
  <c r="AN307" i="1"/>
  <c r="AO306" i="1"/>
  <c r="AN306" i="1"/>
  <c r="AO305" i="1"/>
  <c r="AN305" i="1"/>
  <c r="AO304" i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O292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51" i="1"/>
  <c r="AN251" i="1"/>
  <c r="AO250" i="1"/>
  <c r="AN250" i="1"/>
  <c r="AO249" i="1"/>
  <c r="AN249" i="1"/>
  <c r="AO248" i="1"/>
  <c r="AN248" i="1"/>
  <c r="AO247" i="1"/>
  <c r="AN247" i="1"/>
  <c r="AO246" i="1"/>
  <c r="AN246" i="1"/>
  <c r="AO245" i="1"/>
  <c r="AN245" i="1"/>
  <c r="AO244" i="1"/>
  <c r="AN244" i="1"/>
  <c r="AO243" i="1"/>
  <c r="AN243" i="1"/>
  <c r="AO242" i="1"/>
  <c r="AN242" i="1"/>
  <c r="AO241" i="1"/>
  <c r="AN241" i="1"/>
  <c r="AO240" i="1"/>
  <c r="AN240" i="1"/>
  <c r="AO239" i="1"/>
  <c r="AN239" i="1"/>
  <c r="AO238" i="1"/>
  <c r="AN238" i="1"/>
  <c r="AO237" i="1"/>
  <c r="AN237" i="1"/>
  <c r="AO236" i="1"/>
  <c r="AN236" i="1"/>
  <c r="AO235" i="1"/>
  <c r="AN235" i="1"/>
  <c r="AO234" i="1"/>
  <c r="AN234" i="1"/>
  <c r="AO233" i="1"/>
  <c r="AN233" i="1"/>
  <c r="AO232" i="1"/>
  <c r="AN232" i="1"/>
  <c r="AO231" i="1"/>
  <c r="AN231" i="1"/>
  <c r="AO230" i="1"/>
  <c r="AN230" i="1"/>
  <c r="AO229" i="1"/>
  <c r="AN229" i="1"/>
  <c r="AO228" i="1"/>
  <c r="AN228" i="1"/>
  <c r="AO227" i="1"/>
  <c r="AN227" i="1"/>
  <c r="AO226" i="1"/>
  <c r="AN226" i="1"/>
  <c r="AO225" i="1"/>
  <c r="AN225" i="1"/>
  <c r="AO224" i="1"/>
  <c r="AN224" i="1"/>
  <c r="AO223" i="1"/>
  <c r="AN223" i="1"/>
  <c r="AO222" i="1"/>
  <c r="AN222" i="1"/>
  <c r="AO221" i="1"/>
  <c r="AN221" i="1"/>
  <c r="AO220" i="1"/>
  <c r="AN220" i="1"/>
  <c r="AO219" i="1"/>
  <c r="AN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N195" i="1"/>
  <c r="AO194" i="1"/>
  <c r="AN194" i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I10" i="1"/>
  <c r="AK9" i="1"/>
  <c r="AJ9" i="1"/>
  <c r="AI9" i="1"/>
  <c r="AK8" i="1"/>
  <c r="AJ8" i="1"/>
  <c r="AI8" i="1"/>
  <c r="AK7" i="1"/>
  <c r="AJ7" i="1"/>
  <c r="AI7" i="1"/>
  <c r="AK6" i="1"/>
  <c r="AJ6" i="1"/>
  <c r="AC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L6" i="1"/>
  <c r="L7" i="1"/>
  <c r="BD406" i="1"/>
  <c r="BH406" i="1"/>
  <c r="BC406" i="1"/>
  <c r="BG406" i="1"/>
  <c r="AR406" i="1"/>
  <c r="AQ406" i="1"/>
  <c r="U406" i="1"/>
  <c r="T406" i="1"/>
  <c r="N6" i="1"/>
  <c r="M406" i="1"/>
  <c r="K406" i="1"/>
  <c r="H406" i="1" l="1"/>
  <c r="F2" i="6"/>
  <c r="D8" i="1"/>
  <c r="A9" i="1"/>
  <c r="B9" i="1" s="1"/>
  <c r="AM406" i="1"/>
  <c r="W406" i="1"/>
  <c r="AB406" i="1"/>
  <c r="AN406" i="1"/>
  <c r="I7" i="1"/>
  <c r="N7" i="1" s="1"/>
  <c r="F7" i="1"/>
  <c r="AT406" i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K3" i="6"/>
  <c r="L3" i="6" s="1"/>
  <c r="K4" i="6"/>
  <c r="L4" i="6" s="1"/>
  <c r="AX8" i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AX384" i="1" s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A406" i="1" l="1"/>
  <c r="C2" i="6"/>
  <c r="I8" i="1"/>
  <c r="N8" i="1" s="1"/>
  <c r="F8" i="1"/>
  <c r="L8" i="1"/>
  <c r="F3" i="6"/>
  <c r="J2" i="6"/>
  <c r="D2" i="6"/>
  <c r="K2" i="6" s="1"/>
  <c r="L2" i="6" s="1"/>
  <c r="BB406" i="1"/>
  <c r="BF406" i="1" s="1"/>
  <c r="A10" i="1"/>
  <c r="B10" i="1" s="1"/>
  <c r="D9" i="1"/>
  <c r="D10" i="1" l="1"/>
  <c r="A11" i="1"/>
  <c r="B11" i="1" s="1"/>
  <c r="F4" i="6"/>
  <c r="J4" i="6" s="1"/>
  <c r="J3" i="6"/>
  <c r="I9" i="1"/>
  <c r="N9" i="1" s="1"/>
  <c r="F9" i="1"/>
  <c r="L9" i="1"/>
  <c r="D11" i="1" l="1"/>
  <c r="A12" i="1"/>
  <c r="B12" i="1" s="1"/>
  <c r="I10" i="1"/>
  <c r="N10" i="1" s="1"/>
  <c r="F10" i="1"/>
  <c r="AK10" i="1"/>
  <c r="L10" i="1"/>
  <c r="AJ10" i="1"/>
  <c r="D12" i="1" l="1"/>
  <c r="A13" i="1"/>
  <c r="B13" i="1" s="1"/>
  <c r="I11" i="1"/>
  <c r="N11" i="1" s="1"/>
  <c r="F11" i="1"/>
  <c r="AI11" i="1"/>
  <c r="AK11" i="1"/>
  <c r="L11" i="1"/>
  <c r="AJ11" i="1"/>
  <c r="I12" i="1" l="1"/>
  <c r="N12" i="1" s="1"/>
  <c r="F12" i="1"/>
  <c r="AJ12" i="1"/>
  <c r="AI12" i="1"/>
  <c r="AK12" i="1"/>
  <c r="L12" i="1"/>
  <c r="A14" i="1"/>
  <c r="B14" i="1" s="1"/>
  <c r="D13" i="1"/>
  <c r="A15" i="1" l="1"/>
  <c r="B15" i="1" s="1"/>
  <c r="D14" i="1"/>
  <c r="I13" i="1"/>
  <c r="N13" i="1" s="1"/>
  <c r="F13" i="1"/>
  <c r="AK13" i="1"/>
  <c r="L13" i="1"/>
  <c r="AJ13" i="1"/>
  <c r="AI13" i="1"/>
  <c r="I14" i="1" l="1"/>
  <c r="N14" i="1" s="1"/>
  <c r="F14" i="1"/>
  <c r="AK14" i="1"/>
  <c r="L14" i="1"/>
  <c r="AJ14" i="1"/>
  <c r="AI14" i="1"/>
  <c r="D15" i="1"/>
  <c r="A16" i="1"/>
  <c r="B16" i="1" s="1"/>
  <c r="D16" i="1" l="1"/>
  <c r="A17" i="1"/>
  <c r="B17" i="1" s="1"/>
  <c r="I15" i="1"/>
  <c r="N15" i="1" s="1"/>
  <c r="F15" i="1"/>
  <c r="AI15" i="1"/>
  <c r="AK15" i="1"/>
  <c r="L15" i="1"/>
  <c r="AJ15" i="1"/>
  <c r="A18" i="1" l="1"/>
  <c r="B18" i="1" s="1"/>
  <c r="D17" i="1"/>
  <c r="I16" i="1"/>
  <c r="N16" i="1" s="1"/>
  <c r="F16" i="1"/>
  <c r="AJ16" i="1"/>
  <c r="AI16" i="1"/>
  <c r="L16" i="1"/>
  <c r="AK16" i="1"/>
  <c r="I17" i="1" l="1"/>
  <c r="N17" i="1" s="1"/>
  <c r="F17" i="1"/>
  <c r="AK17" i="1"/>
  <c r="L17" i="1"/>
  <c r="AJ17" i="1"/>
  <c r="AI17" i="1"/>
  <c r="D18" i="1"/>
  <c r="A19" i="1"/>
  <c r="B19" i="1" s="1"/>
  <c r="D19" i="1" l="1"/>
  <c r="A20" i="1"/>
  <c r="B20" i="1" s="1"/>
  <c r="I18" i="1"/>
  <c r="N18" i="1" s="1"/>
  <c r="F18" i="1"/>
  <c r="AK18" i="1"/>
  <c r="L18" i="1"/>
  <c r="AJ18" i="1"/>
  <c r="AI18" i="1"/>
  <c r="D20" i="1" l="1"/>
  <c r="A21" i="1"/>
  <c r="B21" i="1" s="1"/>
  <c r="I19" i="1"/>
  <c r="N19" i="1" s="1"/>
  <c r="F19" i="1"/>
  <c r="AI19" i="1"/>
  <c r="AK19" i="1"/>
  <c r="L19" i="1"/>
  <c r="AJ19" i="1"/>
  <c r="A22" i="1" l="1"/>
  <c r="B22" i="1" s="1"/>
  <c r="D21" i="1"/>
  <c r="I20" i="1"/>
  <c r="N20" i="1" s="1"/>
  <c r="F20" i="1"/>
  <c r="AJ20" i="1"/>
  <c r="AI20" i="1"/>
  <c r="AK20" i="1"/>
  <c r="L20" i="1"/>
  <c r="I21" i="1" l="1"/>
  <c r="N21" i="1" s="1"/>
  <c r="F21" i="1"/>
  <c r="AK21" i="1"/>
  <c r="L21" i="1"/>
  <c r="AJ21" i="1"/>
  <c r="AI21" i="1"/>
  <c r="D22" i="1"/>
  <c r="A23" i="1"/>
  <c r="B23" i="1" s="1"/>
  <c r="A24" i="1" l="1"/>
  <c r="B24" i="1" s="1"/>
  <c r="D23" i="1"/>
  <c r="I22" i="1"/>
  <c r="N22" i="1" s="1"/>
  <c r="F22" i="1"/>
  <c r="AK22" i="1"/>
  <c r="L22" i="1"/>
  <c r="AJ22" i="1"/>
  <c r="AI22" i="1"/>
  <c r="I23" i="1" l="1"/>
  <c r="N23" i="1" s="1"/>
  <c r="F23" i="1"/>
  <c r="AI23" i="1"/>
  <c r="AK23" i="1"/>
  <c r="L23" i="1"/>
  <c r="AJ23" i="1"/>
  <c r="D24" i="1"/>
  <c r="A25" i="1"/>
  <c r="B25" i="1" s="1"/>
  <c r="A26" i="1" l="1"/>
  <c r="B26" i="1" s="1"/>
  <c r="D25" i="1"/>
  <c r="I24" i="1"/>
  <c r="N24" i="1" s="1"/>
  <c r="F24" i="1"/>
  <c r="AJ24" i="1"/>
  <c r="AI24" i="1"/>
  <c r="L24" i="1"/>
  <c r="AK24" i="1"/>
  <c r="I25" i="1" l="1"/>
  <c r="N25" i="1" s="1"/>
  <c r="F25" i="1"/>
  <c r="AK25" i="1"/>
  <c r="L25" i="1"/>
  <c r="AJ25" i="1"/>
  <c r="AI25" i="1"/>
  <c r="D26" i="1"/>
  <c r="A27" i="1"/>
  <c r="B27" i="1" s="1"/>
  <c r="D27" i="1" l="1"/>
  <c r="A28" i="1"/>
  <c r="B28" i="1" s="1"/>
  <c r="I26" i="1"/>
  <c r="N26" i="1" s="1"/>
  <c r="F26" i="1"/>
  <c r="AK26" i="1"/>
  <c r="L26" i="1"/>
  <c r="AJ26" i="1"/>
  <c r="AI26" i="1"/>
  <c r="D28" i="1" l="1"/>
  <c r="A29" i="1"/>
  <c r="B29" i="1" s="1"/>
  <c r="I27" i="1"/>
  <c r="N27" i="1" s="1"/>
  <c r="F27" i="1"/>
  <c r="AI27" i="1"/>
  <c r="AK27" i="1"/>
  <c r="L27" i="1"/>
  <c r="AJ27" i="1"/>
  <c r="A30" i="1" l="1"/>
  <c r="B30" i="1" s="1"/>
  <c r="D29" i="1"/>
  <c r="I28" i="1"/>
  <c r="N28" i="1" s="1"/>
  <c r="F28" i="1"/>
  <c r="AJ28" i="1"/>
  <c r="AI28" i="1"/>
  <c r="L28" i="1"/>
  <c r="AK28" i="1"/>
  <c r="I29" i="1" l="1"/>
  <c r="N29" i="1" s="1"/>
  <c r="F29" i="1"/>
  <c r="AK29" i="1"/>
  <c r="L29" i="1"/>
  <c r="AJ29" i="1"/>
  <c r="AI29" i="1"/>
  <c r="A31" i="1"/>
  <c r="B31" i="1" s="1"/>
  <c r="D30" i="1"/>
  <c r="I30" i="1" l="1"/>
  <c r="N30" i="1" s="1"/>
  <c r="F30" i="1"/>
  <c r="AK30" i="1"/>
  <c r="L30" i="1"/>
  <c r="AJ30" i="1"/>
  <c r="AI30" i="1"/>
  <c r="D31" i="1"/>
  <c r="A32" i="1"/>
  <c r="B32" i="1" s="1"/>
  <c r="D32" i="1" l="1"/>
  <c r="A33" i="1"/>
  <c r="B33" i="1" s="1"/>
  <c r="I31" i="1"/>
  <c r="N31" i="1" s="1"/>
  <c r="F31" i="1"/>
  <c r="AI31" i="1"/>
  <c r="AK31" i="1"/>
  <c r="L31" i="1"/>
  <c r="AJ31" i="1"/>
  <c r="A34" i="1" l="1"/>
  <c r="B34" i="1" s="1"/>
  <c r="D33" i="1"/>
  <c r="I32" i="1"/>
  <c r="N32" i="1" s="1"/>
  <c r="F32" i="1"/>
  <c r="AJ32" i="1"/>
  <c r="AI32" i="1"/>
  <c r="L32" i="1"/>
  <c r="AK32" i="1"/>
  <c r="I33" i="1" l="1"/>
  <c r="N33" i="1" s="1"/>
  <c r="F33" i="1"/>
  <c r="AK33" i="1"/>
  <c r="L33" i="1"/>
  <c r="AJ33" i="1"/>
  <c r="AI33" i="1"/>
  <c r="D34" i="1"/>
  <c r="A35" i="1"/>
  <c r="B35" i="1" s="1"/>
  <c r="D35" i="1" l="1"/>
  <c r="A36" i="1"/>
  <c r="B36" i="1" s="1"/>
  <c r="I34" i="1"/>
  <c r="N34" i="1" s="1"/>
  <c r="F34" i="1"/>
  <c r="AK34" i="1"/>
  <c r="L34" i="1"/>
  <c r="AJ34" i="1"/>
  <c r="AI34" i="1"/>
  <c r="D36" i="1" l="1"/>
  <c r="A37" i="1"/>
  <c r="B37" i="1" s="1"/>
  <c r="I35" i="1"/>
  <c r="N35" i="1" s="1"/>
  <c r="F35" i="1"/>
  <c r="AI35" i="1"/>
  <c r="AK35" i="1"/>
  <c r="L35" i="1"/>
  <c r="AJ35" i="1"/>
  <c r="A38" i="1" l="1"/>
  <c r="B38" i="1" s="1"/>
  <c r="D37" i="1"/>
  <c r="I36" i="1"/>
  <c r="N36" i="1" s="1"/>
  <c r="F36" i="1"/>
  <c r="AJ36" i="1"/>
  <c r="AI36" i="1"/>
  <c r="AK36" i="1"/>
  <c r="L36" i="1"/>
  <c r="I37" i="1" l="1"/>
  <c r="N37" i="1" s="1"/>
  <c r="F37" i="1"/>
  <c r="AK37" i="1"/>
  <c r="L37" i="1"/>
  <c r="AJ37" i="1"/>
  <c r="AI37" i="1"/>
  <c r="D38" i="1"/>
  <c r="A39" i="1"/>
  <c r="B39" i="1" s="1"/>
  <c r="A40" i="1" l="1"/>
  <c r="B40" i="1" s="1"/>
  <c r="D39" i="1"/>
  <c r="I38" i="1"/>
  <c r="N38" i="1" s="1"/>
  <c r="F38" i="1"/>
  <c r="AK38" i="1"/>
  <c r="L38" i="1"/>
  <c r="AJ38" i="1"/>
  <c r="AI38" i="1"/>
  <c r="I39" i="1" l="1"/>
  <c r="N39" i="1" s="1"/>
  <c r="F39" i="1"/>
  <c r="AI39" i="1"/>
  <c r="AK39" i="1"/>
  <c r="L39" i="1"/>
  <c r="AJ39" i="1"/>
  <c r="D40" i="1"/>
  <c r="A41" i="1"/>
  <c r="B41" i="1" s="1"/>
  <c r="A42" i="1" l="1"/>
  <c r="B42" i="1" s="1"/>
  <c r="D41" i="1"/>
  <c r="I40" i="1"/>
  <c r="N40" i="1" s="1"/>
  <c r="F40" i="1"/>
  <c r="AJ40" i="1"/>
  <c r="AI40" i="1"/>
  <c r="L40" i="1"/>
  <c r="AK40" i="1"/>
  <c r="I41" i="1" l="1"/>
  <c r="N41" i="1" s="1"/>
  <c r="F41" i="1"/>
  <c r="AK41" i="1"/>
  <c r="L41" i="1"/>
  <c r="AJ41" i="1"/>
  <c r="AI41" i="1"/>
  <c r="D42" i="1"/>
  <c r="A43" i="1"/>
  <c r="B43" i="1" s="1"/>
  <c r="D43" i="1" l="1"/>
  <c r="A44" i="1"/>
  <c r="B44" i="1" s="1"/>
  <c r="I42" i="1"/>
  <c r="N42" i="1" s="1"/>
  <c r="F42" i="1"/>
  <c r="AK42" i="1"/>
  <c r="L42" i="1"/>
  <c r="AJ42" i="1"/>
  <c r="AI42" i="1"/>
  <c r="D44" i="1" l="1"/>
  <c r="A45" i="1"/>
  <c r="B45" i="1" s="1"/>
  <c r="I43" i="1"/>
  <c r="N43" i="1" s="1"/>
  <c r="F43" i="1"/>
  <c r="AI43" i="1"/>
  <c r="AK43" i="1"/>
  <c r="L43" i="1"/>
  <c r="AJ43" i="1"/>
  <c r="A46" i="1" l="1"/>
  <c r="B46" i="1" s="1"/>
  <c r="D45" i="1"/>
  <c r="I44" i="1"/>
  <c r="N44" i="1" s="1"/>
  <c r="F44" i="1"/>
  <c r="AJ44" i="1"/>
  <c r="AI44" i="1"/>
  <c r="L44" i="1"/>
  <c r="AK44" i="1"/>
  <c r="I45" i="1" l="1"/>
  <c r="N45" i="1" s="1"/>
  <c r="F45" i="1"/>
  <c r="AK45" i="1"/>
  <c r="L45" i="1"/>
  <c r="AJ45" i="1"/>
  <c r="AI45" i="1"/>
  <c r="A47" i="1"/>
  <c r="B47" i="1" s="1"/>
  <c r="D46" i="1"/>
  <c r="I46" i="1" l="1"/>
  <c r="N46" i="1" s="1"/>
  <c r="F46" i="1"/>
  <c r="AK46" i="1"/>
  <c r="L46" i="1"/>
  <c r="AJ46" i="1"/>
  <c r="AI46" i="1"/>
  <c r="D47" i="1"/>
  <c r="A48" i="1"/>
  <c r="B48" i="1" s="1"/>
  <c r="D48" i="1" l="1"/>
  <c r="A49" i="1"/>
  <c r="B49" i="1" s="1"/>
  <c r="I47" i="1"/>
  <c r="N47" i="1" s="1"/>
  <c r="F47" i="1"/>
  <c r="AI47" i="1"/>
  <c r="AK47" i="1"/>
  <c r="L47" i="1"/>
  <c r="AJ47" i="1"/>
  <c r="A50" i="1" l="1"/>
  <c r="B50" i="1" s="1"/>
  <c r="D49" i="1"/>
  <c r="I48" i="1"/>
  <c r="N48" i="1" s="1"/>
  <c r="F48" i="1"/>
  <c r="AJ48" i="1"/>
  <c r="AI48" i="1"/>
  <c r="L48" i="1"/>
  <c r="AK48" i="1"/>
  <c r="I49" i="1" l="1"/>
  <c r="N49" i="1" s="1"/>
  <c r="F49" i="1"/>
  <c r="AK49" i="1"/>
  <c r="L49" i="1"/>
  <c r="AJ49" i="1"/>
  <c r="AI49" i="1"/>
  <c r="D50" i="1"/>
  <c r="A51" i="1"/>
  <c r="B51" i="1" s="1"/>
  <c r="D51" i="1" l="1"/>
  <c r="A52" i="1"/>
  <c r="B52" i="1" s="1"/>
  <c r="I50" i="1"/>
  <c r="N50" i="1" s="1"/>
  <c r="F50" i="1"/>
  <c r="AK50" i="1"/>
  <c r="L50" i="1"/>
  <c r="AJ50" i="1"/>
  <c r="AI50" i="1"/>
  <c r="D52" i="1" l="1"/>
  <c r="A53" i="1"/>
  <c r="B53" i="1" s="1"/>
  <c r="I51" i="1"/>
  <c r="N51" i="1" s="1"/>
  <c r="F51" i="1"/>
  <c r="AI51" i="1"/>
  <c r="AK51" i="1"/>
  <c r="L51" i="1"/>
  <c r="AJ51" i="1"/>
  <c r="A54" i="1" l="1"/>
  <c r="B54" i="1" s="1"/>
  <c r="D53" i="1"/>
  <c r="I52" i="1"/>
  <c r="N52" i="1" s="1"/>
  <c r="F52" i="1"/>
  <c r="AJ52" i="1"/>
  <c r="AI52" i="1"/>
  <c r="AK52" i="1"/>
  <c r="L52" i="1"/>
  <c r="I53" i="1" l="1"/>
  <c r="N53" i="1" s="1"/>
  <c r="F53" i="1"/>
  <c r="AK53" i="1"/>
  <c r="L53" i="1"/>
  <c r="AJ53" i="1"/>
  <c r="AI53" i="1"/>
  <c r="D54" i="1"/>
  <c r="A55" i="1"/>
  <c r="B55" i="1" s="1"/>
  <c r="A56" i="1" l="1"/>
  <c r="B56" i="1" s="1"/>
  <c r="D55" i="1"/>
  <c r="I54" i="1"/>
  <c r="N54" i="1" s="1"/>
  <c r="F54" i="1"/>
  <c r="AK54" i="1"/>
  <c r="L54" i="1"/>
  <c r="AJ54" i="1"/>
  <c r="AI54" i="1"/>
  <c r="I55" i="1" l="1"/>
  <c r="N55" i="1" s="1"/>
  <c r="F55" i="1"/>
  <c r="AI55" i="1"/>
  <c r="AK55" i="1"/>
  <c r="L55" i="1"/>
  <c r="AJ55" i="1"/>
  <c r="D56" i="1"/>
  <c r="A57" i="1"/>
  <c r="B57" i="1" s="1"/>
  <c r="A58" i="1" l="1"/>
  <c r="B58" i="1" s="1"/>
  <c r="D57" i="1"/>
  <c r="I56" i="1"/>
  <c r="N56" i="1" s="1"/>
  <c r="F56" i="1"/>
  <c r="AJ56" i="1"/>
  <c r="AI56" i="1"/>
  <c r="AK56" i="1"/>
  <c r="L56" i="1"/>
  <c r="I57" i="1" l="1"/>
  <c r="N57" i="1" s="1"/>
  <c r="F57" i="1"/>
  <c r="AK57" i="1"/>
  <c r="L57" i="1"/>
  <c r="AJ57" i="1"/>
  <c r="AI57" i="1"/>
  <c r="D58" i="1"/>
  <c r="A59" i="1"/>
  <c r="B59" i="1" s="1"/>
  <c r="D59" i="1" l="1"/>
  <c r="A60" i="1"/>
  <c r="B60" i="1" s="1"/>
  <c r="I58" i="1"/>
  <c r="N58" i="1" s="1"/>
  <c r="F58" i="1"/>
  <c r="AK58" i="1"/>
  <c r="L58" i="1"/>
  <c r="AJ58" i="1"/>
  <c r="AI58" i="1"/>
  <c r="D60" i="1" l="1"/>
  <c r="A61" i="1"/>
  <c r="B61" i="1" s="1"/>
  <c r="I59" i="1"/>
  <c r="N59" i="1" s="1"/>
  <c r="F59" i="1"/>
  <c r="AI59" i="1"/>
  <c r="AK59" i="1"/>
  <c r="L59" i="1"/>
  <c r="AJ59" i="1"/>
  <c r="A62" i="1" l="1"/>
  <c r="B62" i="1" s="1"/>
  <c r="D61" i="1"/>
  <c r="I60" i="1"/>
  <c r="N60" i="1" s="1"/>
  <c r="F60" i="1"/>
  <c r="AJ60" i="1"/>
  <c r="AI60" i="1"/>
  <c r="AK60" i="1"/>
  <c r="L60" i="1"/>
  <c r="I61" i="1" l="1"/>
  <c r="N61" i="1" s="1"/>
  <c r="F61" i="1"/>
  <c r="AK61" i="1"/>
  <c r="L61" i="1"/>
  <c r="AJ61" i="1"/>
  <c r="AI61" i="1"/>
  <c r="A63" i="1"/>
  <c r="B63" i="1" s="1"/>
  <c r="D62" i="1"/>
  <c r="I62" i="1" l="1"/>
  <c r="N62" i="1" s="1"/>
  <c r="F62" i="1"/>
  <c r="AK62" i="1"/>
  <c r="L62" i="1"/>
  <c r="AJ62" i="1"/>
  <c r="AI62" i="1"/>
  <c r="D63" i="1"/>
  <c r="A64" i="1"/>
  <c r="B64" i="1" s="1"/>
  <c r="D64" i="1" l="1"/>
  <c r="A65" i="1"/>
  <c r="B65" i="1" s="1"/>
  <c r="I63" i="1"/>
  <c r="N63" i="1" s="1"/>
  <c r="F63" i="1"/>
  <c r="AI63" i="1"/>
  <c r="AK63" i="1"/>
  <c r="L63" i="1"/>
  <c r="AJ63" i="1"/>
  <c r="A66" i="1" l="1"/>
  <c r="B66" i="1" s="1"/>
  <c r="D65" i="1"/>
  <c r="I64" i="1"/>
  <c r="N64" i="1" s="1"/>
  <c r="F64" i="1"/>
  <c r="AJ64" i="1"/>
  <c r="AI64" i="1"/>
  <c r="L64" i="1"/>
  <c r="AK64" i="1"/>
  <c r="I65" i="1" l="1"/>
  <c r="N65" i="1" s="1"/>
  <c r="F65" i="1"/>
  <c r="AK65" i="1"/>
  <c r="L65" i="1"/>
  <c r="AJ65" i="1"/>
  <c r="AI65" i="1"/>
  <c r="D66" i="1"/>
  <c r="A67" i="1"/>
  <c r="B67" i="1" s="1"/>
  <c r="D67" i="1" l="1"/>
  <c r="A68" i="1"/>
  <c r="B68" i="1" s="1"/>
  <c r="I66" i="1"/>
  <c r="N66" i="1" s="1"/>
  <c r="F66" i="1"/>
  <c r="AK66" i="1"/>
  <c r="L66" i="1"/>
  <c r="AJ66" i="1"/>
  <c r="AI66" i="1"/>
  <c r="D68" i="1" l="1"/>
  <c r="A69" i="1"/>
  <c r="B69" i="1" s="1"/>
  <c r="I67" i="1"/>
  <c r="N67" i="1" s="1"/>
  <c r="F67" i="1"/>
  <c r="AI67" i="1"/>
  <c r="AK67" i="1"/>
  <c r="L67" i="1"/>
  <c r="AJ67" i="1"/>
  <c r="A70" i="1" l="1"/>
  <c r="B70" i="1" s="1"/>
  <c r="D69" i="1"/>
  <c r="I68" i="1"/>
  <c r="N68" i="1" s="1"/>
  <c r="F68" i="1"/>
  <c r="AJ68" i="1"/>
  <c r="AI68" i="1"/>
  <c r="AK68" i="1"/>
  <c r="L68" i="1"/>
  <c r="I69" i="1" l="1"/>
  <c r="N69" i="1" s="1"/>
  <c r="F69" i="1"/>
  <c r="AK69" i="1"/>
  <c r="L69" i="1"/>
  <c r="AJ69" i="1"/>
  <c r="AI69" i="1"/>
  <c r="D70" i="1"/>
  <c r="A71" i="1"/>
  <c r="B71" i="1" s="1"/>
  <c r="A72" i="1" l="1"/>
  <c r="B72" i="1" s="1"/>
  <c r="D71" i="1"/>
  <c r="I70" i="1"/>
  <c r="N70" i="1" s="1"/>
  <c r="F70" i="1"/>
  <c r="AK70" i="1"/>
  <c r="L70" i="1"/>
  <c r="AJ70" i="1"/>
  <c r="AI70" i="1"/>
  <c r="I71" i="1" l="1"/>
  <c r="N71" i="1" s="1"/>
  <c r="F71" i="1"/>
  <c r="AI71" i="1"/>
  <c r="AK71" i="1"/>
  <c r="L71" i="1"/>
  <c r="AJ71" i="1"/>
  <c r="D72" i="1"/>
  <c r="A73" i="1"/>
  <c r="B73" i="1" s="1"/>
  <c r="A74" i="1" l="1"/>
  <c r="B74" i="1" s="1"/>
  <c r="D73" i="1"/>
  <c r="I72" i="1"/>
  <c r="N72" i="1" s="1"/>
  <c r="F72" i="1"/>
  <c r="AJ72" i="1"/>
  <c r="AI72" i="1"/>
  <c r="AK72" i="1"/>
  <c r="L72" i="1"/>
  <c r="F73" i="1" l="1"/>
  <c r="I73" i="1"/>
  <c r="N73" i="1" s="1"/>
  <c r="AK73" i="1"/>
  <c r="L73" i="1"/>
  <c r="AJ73" i="1"/>
  <c r="AI73" i="1"/>
  <c r="D74" i="1"/>
  <c r="A75" i="1"/>
  <c r="B75" i="1" s="1"/>
  <c r="D75" i="1" l="1"/>
  <c r="A76" i="1"/>
  <c r="B76" i="1" s="1"/>
  <c r="I74" i="1"/>
  <c r="N74" i="1" s="1"/>
  <c r="F74" i="1"/>
  <c r="AK74" i="1"/>
  <c r="L74" i="1"/>
  <c r="AJ74" i="1"/>
  <c r="AI74" i="1"/>
  <c r="D76" i="1" l="1"/>
  <c r="A77" i="1"/>
  <c r="B77" i="1" s="1"/>
  <c r="I75" i="1"/>
  <c r="N75" i="1" s="1"/>
  <c r="F75" i="1"/>
  <c r="AI75" i="1"/>
  <c r="AK75" i="1"/>
  <c r="L75" i="1"/>
  <c r="AJ75" i="1"/>
  <c r="A78" i="1" l="1"/>
  <c r="B78" i="1" s="1"/>
  <c r="D77" i="1"/>
  <c r="I76" i="1"/>
  <c r="N76" i="1" s="1"/>
  <c r="F76" i="1"/>
  <c r="AJ76" i="1"/>
  <c r="AI76" i="1"/>
  <c r="L76" i="1"/>
  <c r="AK76" i="1"/>
  <c r="I77" i="1" l="1"/>
  <c r="N77" i="1" s="1"/>
  <c r="F77" i="1"/>
  <c r="AK77" i="1"/>
  <c r="L77" i="1"/>
  <c r="AJ77" i="1"/>
  <c r="AI77" i="1"/>
  <c r="A79" i="1"/>
  <c r="B79" i="1" s="1"/>
  <c r="D78" i="1"/>
  <c r="I78" i="1" l="1"/>
  <c r="N78" i="1" s="1"/>
  <c r="F78" i="1"/>
  <c r="AK78" i="1"/>
  <c r="L78" i="1"/>
  <c r="AJ78" i="1"/>
  <c r="AI78" i="1"/>
  <c r="D79" i="1"/>
  <c r="A80" i="1"/>
  <c r="B80" i="1" s="1"/>
  <c r="D80" i="1" l="1"/>
  <c r="A81" i="1"/>
  <c r="B81" i="1" s="1"/>
  <c r="I79" i="1"/>
  <c r="N79" i="1" s="1"/>
  <c r="F79" i="1"/>
  <c r="AI79" i="1"/>
  <c r="AK79" i="1"/>
  <c r="L79" i="1"/>
  <c r="AJ79" i="1"/>
  <c r="A82" i="1" l="1"/>
  <c r="B82" i="1" s="1"/>
  <c r="D81" i="1"/>
  <c r="I80" i="1"/>
  <c r="N80" i="1" s="1"/>
  <c r="F80" i="1"/>
  <c r="AJ80" i="1"/>
  <c r="AI80" i="1"/>
  <c r="L80" i="1"/>
  <c r="AK80" i="1"/>
  <c r="I81" i="1" l="1"/>
  <c r="N81" i="1" s="1"/>
  <c r="F81" i="1"/>
  <c r="AK81" i="1"/>
  <c r="L81" i="1"/>
  <c r="AJ81" i="1"/>
  <c r="AI81" i="1"/>
  <c r="D82" i="1"/>
  <c r="A83" i="1"/>
  <c r="B83" i="1" s="1"/>
  <c r="D83" i="1" l="1"/>
  <c r="A84" i="1"/>
  <c r="B84" i="1" s="1"/>
  <c r="I82" i="1"/>
  <c r="N82" i="1" s="1"/>
  <c r="F82" i="1"/>
  <c r="AK82" i="1"/>
  <c r="L82" i="1"/>
  <c r="AJ82" i="1"/>
  <c r="AI82" i="1"/>
  <c r="D84" i="1" l="1"/>
  <c r="A85" i="1"/>
  <c r="B85" i="1" s="1"/>
  <c r="I83" i="1"/>
  <c r="N83" i="1" s="1"/>
  <c r="F83" i="1"/>
  <c r="AI83" i="1"/>
  <c r="AK83" i="1"/>
  <c r="L83" i="1"/>
  <c r="AJ83" i="1"/>
  <c r="A86" i="1" l="1"/>
  <c r="B86" i="1" s="1"/>
  <c r="D85" i="1"/>
  <c r="I84" i="1"/>
  <c r="N84" i="1" s="1"/>
  <c r="F84" i="1"/>
  <c r="AJ84" i="1"/>
  <c r="AI84" i="1"/>
  <c r="AK84" i="1"/>
  <c r="L84" i="1"/>
  <c r="I85" i="1" l="1"/>
  <c r="N85" i="1" s="1"/>
  <c r="F85" i="1"/>
  <c r="AK85" i="1"/>
  <c r="L85" i="1"/>
  <c r="AJ85" i="1"/>
  <c r="AI85" i="1"/>
  <c r="D86" i="1"/>
  <c r="A87" i="1"/>
  <c r="B87" i="1" s="1"/>
  <c r="A88" i="1" l="1"/>
  <c r="B88" i="1" s="1"/>
  <c r="D87" i="1"/>
  <c r="I86" i="1"/>
  <c r="N86" i="1" s="1"/>
  <c r="F86" i="1"/>
  <c r="AK86" i="1"/>
  <c r="L86" i="1"/>
  <c r="AJ86" i="1"/>
  <c r="AI86" i="1"/>
  <c r="I87" i="1" l="1"/>
  <c r="N87" i="1" s="1"/>
  <c r="F87" i="1"/>
  <c r="AI87" i="1"/>
  <c r="AK87" i="1"/>
  <c r="L87" i="1"/>
  <c r="AJ87" i="1"/>
  <c r="D88" i="1"/>
  <c r="A89" i="1"/>
  <c r="B89" i="1" s="1"/>
  <c r="A90" i="1" l="1"/>
  <c r="B90" i="1" s="1"/>
  <c r="D89" i="1"/>
  <c r="I88" i="1"/>
  <c r="N88" i="1" s="1"/>
  <c r="F88" i="1"/>
  <c r="AJ88" i="1"/>
  <c r="AI88" i="1"/>
  <c r="L88" i="1"/>
  <c r="AK88" i="1"/>
  <c r="I89" i="1" l="1"/>
  <c r="N89" i="1" s="1"/>
  <c r="F89" i="1"/>
  <c r="AK89" i="1"/>
  <c r="L89" i="1"/>
  <c r="AJ89" i="1"/>
  <c r="AI89" i="1"/>
  <c r="D90" i="1"/>
  <c r="A91" i="1"/>
  <c r="B91" i="1" s="1"/>
  <c r="D91" i="1" l="1"/>
  <c r="A92" i="1"/>
  <c r="B92" i="1" s="1"/>
  <c r="I90" i="1"/>
  <c r="N90" i="1" s="1"/>
  <c r="F90" i="1"/>
  <c r="AK90" i="1"/>
  <c r="L90" i="1"/>
  <c r="AJ90" i="1"/>
  <c r="AI90" i="1"/>
  <c r="I91" i="1" l="1"/>
  <c r="N91" i="1" s="1"/>
  <c r="F91" i="1"/>
  <c r="AI91" i="1"/>
  <c r="AK91" i="1"/>
  <c r="L91" i="1"/>
  <c r="AJ91" i="1"/>
  <c r="D92" i="1"/>
  <c r="A93" i="1"/>
  <c r="B93" i="1" s="1"/>
  <c r="A94" i="1" l="1"/>
  <c r="B94" i="1" s="1"/>
  <c r="D93" i="1"/>
  <c r="I92" i="1"/>
  <c r="N92" i="1" s="1"/>
  <c r="F92" i="1"/>
  <c r="AJ92" i="1"/>
  <c r="AI92" i="1"/>
  <c r="AK92" i="1"/>
  <c r="L92" i="1"/>
  <c r="F93" i="1" l="1"/>
  <c r="I93" i="1"/>
  <c r="N93" i="1" s="1"/>
  <c r="AK93" i="1"/>
  <c r="L93" i="1"/>
  <c r="AJ93" i="1"/>
  <c r="AI93" i="1"/>
  <c r="A95" i="1"/>
  <c r="B95" i="1" s="1"/>
  <c r="D94" i="1"/>
  <c r="I94" i="1" l="1"/>
  <c r="N94" i="1" s="1"/>
  <c r="F94" i="1"/>
  <c r="AK94" i="1"/>
  <c r="L94" i="1"/>
  <c r="AJ94" i="1"/>
  <c r="AI94" i="1"/>
  <c r="D95" i="1"/>
  <c r="A96" i="1"/>
  <c r="B96" i="1" s="1"/>
  <c r="D96" i="1" l="1"/>
  <c r="A97" i="1"/>
  <c r="B97" i="1" s="1"/>
  <c r="I95" i="1"/>
  <c r="N95" i="1" s="1"/>
  <c r="F95" i="1"/>
  <c r="AI95" i="1"/>
  <c r="AK95" i="1"/>
  <c r="L95" i="1"/>
  <c r="AJ95" i="1"/>
  <c r="A98" i="1" l="1"/>
  <c r="B98" i="1" s="1"/>
  <c r="D97" i="1"/>
  <c r="I96" i="1"/>
  <c r="N96" i="1" s="1"/>
  <c r="F96" i="1"/>
  <c r="AJ96" i="1"/>
  <c r="AI96" i="1"/>
  <c r="L96" i="1"/>
  <c r="AK96" i="1"/>
  <c r="I97" i="1" l="1"/>
  <c r="N97" i="1" s="1"/>
  <c r="F97" i="1"/>
  <c r="AK97" i="1"/>
  <c r="L97" i="1"/>
  <c r="AJ97" i="1"/>
  <c r="AI97" i="1"/>
  <c r="D98" i="1"/>
  <c r="A99" i="1"/>
  <c r="B99" i="1" s="1"/>
  <c r="D99" i="1" l="1"/>
  <c r="A100" i="1"/>
  <c r="B100" i="1" s="1"/>
  <c r="I98" i="1"/>
  <c r="N98" i="1" s="1"/>
  <c r="F98" i="1"/>
  <c r="AK98" i="1"/>
  <c r="L98" i="1"/>
  <c r="AJ98" i="1"/>
  <c r="AI98" i="1"/>
  <c r="D100" i="1" l="1"/>
  <c r="A101" i="1"/>
  <c r="B101" i="1" s="1"/>
  <c r="I99" i="1"/>
  <c r="N99" i="1" s="1"/>
  <c r="F99" i="1"/>
  <c r="AI99" i="1"/>
  <c r="AK99" i="1"/>
  <c r="L99" i="1"/>
  <c r="AJ99" i="1"/>
  <c r="A102" i="1" l="1"/>
  <c r="B102" i="1" s="1"/>
  <c r="D101" i="1"/>
  <c r="I100" i="1"/>
  <c r="N100" i="1" s="1"/>
  <c r="F100" i="1"/>
  <c r="AJ100" i="1"/>
  <c r="AI100" i="1"/>
  <c r="AK100" i="1"/>
  <c r="L100" i="1"/>
  <c r="I101" i="1" l="1"/>
  <c r="N101" i="1" s="1"/>
  <c r="F101" i="1"/>
  <c r="AK101" i="1"/>
  <c r="L101" i="1"/>
  <c r="AJ101" i="1"/>
  <c r="AI101" i="1"/>
  <c r="D102" i="1"/>
  <c r="A103" i="1"/>
  <c r="B103" i="1" s="1"/>
  <c r="A104" i="1" l="1"/>
  <c r="B104" i="1" s="1"/>
  <c r="D103" i="1"/>
  <c r="I102" i="1"/>
  <c r="N102" i="1" s="1"/>
  <c r="F102" i="1"/>
  <c r="AK102" i="1"/>
  <c r="L102" i="1"/>
  <c r="AJ102" i="1"/>
  <c r="AI102" i="1"/>
  <c r="I103" i="1" l="1"/>
  <c r="N103" i="1" s="1"/>
  <c r="F103" i="1"/>
  <c r="AI103" i="1"/>
  <c r="AK103" i="1"/>
  <c r="L103" i="1"/>
  <c r="AJ103" i="1"/>
  <c r="D104" i="1"/>
  <c r="A105" i="1"/>
  <c r="B105" i="1" s="1"/>
  <c r="A106" i="1" l="1"/>
  <c r="B106" i="1" s="1"/>
  <c r="D105" i="1"/>
  <c r="I104" i="1"/>
  <c r="N104" i="1" s="1"/>
  <c r="F104" i="1"/>
  <c r="AJ104" i="1"/>
  <c r="AI104" i="1"/>
  <c r="AK104" i="1"/>
  <c r="L104" i="1"/>
  <c r="F105" i="1" l="1"/>
  <c r="I105" i="1"/>
  <c r="N105" i="1" s="1"/>
  <c r="AK105" i="1"/>
  <c r="L105" i="1"/>
  <c r="AJ105" i="1"/>
  <c r="AI105" i="1"/>
  <c r="D106" i="1"/>
  <c r="A107" i="1"/>
  <c r="B107" i="1" s="1"/>
  <c r="D107" i="1" l="1"/>
  <c r="A108" i="1"/>
  <c r="B108" i="1" s="1"/>
  <c r="I106" i="1"/>
  <c r="N106" i="1" s="1"/>
  <c r="F106" i="1"/>
  <c r="AK106" i="1"/>
  <c r="L106" i="1"/>
  <c r="AJ106" i="1"/>
  <c r="AI106" i="1"/>
  <c r="D108" i="1" l="1"/>
  <c r="A109" i="1"/>
  <c r="B109" i="1" s="1"/>
  <c r="I107" i="1"/>
  <c r="N107" i="1" s="1"/>
  <c r="F107" i="1"/>
  <c r="AI107" i="1"/>
  <c r="AK107" i="1"/>
  <c r="L107" i="1"/>
  <c r="AJ107" i="1"/>
  <c r="A110" i="1" l="1"/>
  <c r="B110" i="1" s="1"/>
  <c r="D109" i="1"/>
  <c r="I108" i="1"/>
  <c r="N108" i="1" s="1"/>
  <c r="F108" i="1"/>
  <c r="AJ108" i="1"/>
  <c r="AI108" i="1"/>
  <c r="L108" i="1"/>
  <c r="AK108" i="1"/>
  <c r="I109" i="1" l="1"/>
  <c r="N109" i="1" s="1"/>
  <c r="F109" i="1"/>
  <c r="AK109" i="1"/>
  <c r="L109" i="1"/>
  <c r="AJ109" i="1"/>
  <c r="AI109" i="1"/>
  <c r="A111" i="1"/>
  <c r="B111" i="1" s="1"/>
  <c r="D110" i="1"/>
  <c r="I110" i="1" l="1"/>
  <c r="N110" i="1" s="1"/>
  <c r="F110" i="1"/>
  <c r="AK110" i="1"/>
  <c r="L110" i="1"/>
  <c r="AJ110" i="1"/>
  <c r="AI110" i="1"/>
  <c r="D111" i="1"/>
  <c r="A112" i="1"/>
  <c r="B112" i="1" s="1"/>
  <c r="D112" i="1" l="1"/>
  <c r="A113" i="1"/>
  <c r="B113" i="1" s="1"/>
  <c r="I111" i="1"/>
  <c r="N111" i="1" s="1"/>
  <c r="F111" i="1"/>
  <c r="AI111" i="1"/>
  <c r="AK111" i="1"/>
  <c r="L111" i="1"/>
  <c r="AJ111" i="1"/>
  <c r="A114" i="1" l="1"/>
  <c r="B114" i="1" s="1"/>
  <c r="D113" i="1"/>
  <c r="I112" i="1"/>
  <c r="N112" i="1" s="1"/>
  <c r="F112" i="1"/>
  <c r="AJ112" i="1"/>
  <c r="AI112" i="1"/>
  <c r="L112" i="1"/>
  <c r="AK112" i="1"/>
  <c r="I113" i="1" l="1"/>
  <c r="N113" i="1" s="1"/>
  <c r="F113" i="1"/>
  <c r="AK113" i="1"/>
  <c r="L113" i="1"/>
  <c r="AJ113" i="1"/>
  <c r="AI113" i="1"/>
  <c r="D114" i="1"/>
  <c r="A115" i="1"/>
  <c r="B115" i="1" s="1"/>
  <c r="D115" i="1" l="1"/>
  <c r="A116" i="1"/>
  <c r="B116" i="1" s="1"/>
  <c r="I114" i="1"/>
  <c r="N114" i="1" s="1"/>
  <c r="F114" i="1"/>
  <c r="AK114" i="1"/>
  <c r="L114" i="1"/>
  <c r="AJ114" i="1"/>
  <c r="AI114" i="1"/>
  <c r="D116" i="1" l="1"/>
  <c r="A117" i="1"/>
  <c r="B117" i="1" s="1"/>
  <c r="I115" i="1"/>
  <c r="N115" i="1" s="1"/>
  <c r="F115" i="1"/>
  <c r="AI115" i="1"/>
  <c r="AK115" i="1"/>
  <c r="L115" i="1"/>
  <c r="AJ115" i="1"/>
  <c r="A118" i="1" l="1"/>
  <c r="B118" i="1" s="1"/>
  <c r="D117" i="1"/>
  <c r="I116" i="1"/>
  <c r="N116" i="1" s="1"/>
  <c r="F116" i="1"/>
  <c r="AJ116" i="1"/>
  <c r="AI116" i="1"/>
  <c r="AK116" i="1"/>
  <c r="L116" i="1"/>
  <c r="I117" i="1" l="1"/>
  <c r="N117" i="1" s="1"/>
  <c r="F117" i="1"/>
  <c r="AK117" i="1"/>
  <c r="L117" i="1"/>
  <c r="AJ117" i="1"/>
  <c r="AI117" i="1"/>
  <c r="D118" i="1"/>
  <c r="A119" i="1"/>
  <c r="B119" i="1" s="1"/>
  <c r="A120" i="1" l="1"/>
  <c r="B120" i="1" s="1"/>
  <c r="D119" i="1"/>
  <c r="I118" i="1"/>
  <c r="N118" i="1" s="1"/>
  <c r="F118" i="1"/>
  <c r="AK118" i="1"/>
  <c r="L118" i="1"/>
  <c r="AJ118" i="1"/>
  <c r="AI118" i="1"/>
  <c r="I119" i="1" l="1"/>
  <c r="N119" i="1" s="1"/>
  <c r="F119" i="1"/>
  <c r="AI119" i="1"/>
  <c r="AK119" i="1"/>
  <c r="L119" i="1"/>
  <c r="AJ119" i="1"/>
  <c r="D120" i="1"/>
  <c r="A121" i="1"/>
  <c r="B121" i="1" s="1"/>
  <c r="A122" i="1" l="1"/>
  <c r="B122" i="1" s="1"/>
  <c r="D121" i="1"/>
  <c r="I120" i="1"/>
  <c r="N120" i="1" s="1"/>
  <c r="F120" i="1"/>
  <c r="AJ120" i="1"/>
  <c r="AI120" i="1"/>
  <c r="AK120" i="1"/>
  <c r="L120" i="1"/>
  <c r="I121" i="1" l="1"/>
  <c r="N121" i="1" s="1"/>
  <c r="F121" i="1"/>
  <c r="AK121" i="1"/>
  <c r="L121" i="1"/>
  <c r="AJ121" i="1"/>
  <c r="AI121" i="1"/>
  <c r="D122" i="1"/>
  <c r="A123" i="1"/>
  <c r="B123" i="1" s="1"/>
  <c r="D123" i="1" l="1"/>
  <c r="A124" i="1"/>
  <c r="B124" i="1" s="1"/>
  <c r="I122" i="1"/>
  <c r="N122" i="1" s="1"/>
  <c r="F122" i="1"/>
  <c r="AK122" i="1"/>
  <c r="L122" i="1"/>
  <c r="AJ122" i="1"/>
  <c r="AI122" i="1"/>
  <c r="D124" i="1" l="1"/>
  <c r="A125" i="1"/>
  <c r="B125" i="1" s="1"/>
  <c r="I123" i="1"/>
  <c r="N123" i="1" s="1"/>
  <c r="F123" i="1"/>
  <c r="AI123" i="1"/>
  <c r="AK123" i="1"/>
  <c r="L123" i="1"/>
  <c r="AJ123" i="1"/>
  <c r="A126" i="1" l="1"/>
  <c r="B126" i="1" s="1"/>
  <c r="D125" i="1"/>
  <c r="I124" i="1"/>
  <c r="N124" i="1" s="1"/>
  <c r="F124" i="1"/>
  <c r="AJ124" i="1"/>
  <c r="AI124" i="1"/>
  <c r="L124" i="1"/>
  <c r="AK124" i="1"/>
  <c r="F125" i="1" l="1"/>
  <c r="I125" i="1"/>
  <c r="N125" i="1" s="1"/>
  <c r="AK125" i="1"/>
  <c r="L125" i="1"/>
  <c r="AJ125" i="1"/>
  <c r="AI125" i="1"/>
  <c r="A127" i="1"/>
  <c r="B127" i="1" s="1"/>
  <c r="D126" i="1"/>
  <c r="I126" i="1" l="1"/>
  <c r="N126" i="1" s="1"/>
  <c r="F126" i="1"/>
  <c r="AK126" i="1"/>
  <c r="L126" i="1"/>
  <c r="AJ126" i="1"/>
  <c r="AI126" i="1"/>
  <c r="D127" i="1"/>
  <c r="A128" i="1"/>
  <c r="B128" i="1" s="1"/>
  <c r="D128" i="1" l="1"/>
  <c r="A129" i="1"/>
  <c r="B129" i="1" s="1"/>
  <c r="I127" i="1"/>
  <c r="N127" i="1" s="1"/>
  <c r="F127" i="1"/>
  <c r="AI127" i="1"/>
  <c r="AK127" i="1"/>
  <c r="L127" i="1"/>
  <c r="AJ127" i="1"/>
  <c r="A130" i="1" l="1"/>
  <c r="B130" i="1" s="1"/>
  <c r="D129" i="1"/>
  <c r="I128" i="1"/>
  <c r="N128" i="1" s="1"/>
  <c r="F128" i="1"/>
  <c r="AJ128" i="1"/>
  <c r="AI128" i="1"/>
  <c r="L128" i="1"/>
  <c r="AK128" i="1"/>
  <c r="I129" i="1" l="1"/>
  <c r="N129" i="1" s="1"/>
  <c r="F129" i="1"/>
  <c r="AK129" i="1"/>
  <c r="L129" i="1"/>
  <c r="AJ129" i="1"/>
  <c r="AI129" i="1"/>
  <c r="D130" i="1"/>
  <c r="A131" i="1"/>
  <c r="B131" i="1" s="1"/>
  <c r="D131" i="1" l="1"/>
  <c r="A132" i="1"/>
  <c r="B132" i="1" s="1"/>
  <c r="I130" i="1"/>
  <c r="N130" i="1" s="1"/>
  <c r="F130" i="1"/>
  <c r="AK130" i="1"/>
  <c r="L130" i="1"/>
  <c r="AJ130" i="1"/>
  <c r="AI130" i="1"/>
  <c r="D132" i="1" l="1"/>
  <c r="A133" i="1"/>
  <c r="B133" i="1" s="1"/>
  <c r="I131" i="1"/>
  <c r="N131" i="1" s="1"/>
  <c r="F131" i="1"/>
  <c r="AI131" i="1"/>
  <c r="AK131" i="1"/>
  <c r="L131" i="1"/>
  <c r="AJ131" i="1"/>
  <c r="A134" i="1" l="1"/>
  <c r="B134" i="1" s="1"/>
  <c r="D133" i="1"/>
  <c r="I132" i="1"/>
  <c r="N132" i="1" s="1"/>
  <c r="F132" i="1"/>
  <c r="AJ132" i="1"/>
  <c r="AI132" i="1"/>
  <c r="AK132" i="1"/>
  <c r="L132" i="1"/>
  <c r="I133" i="1" l="1"/>
  <c r="N133" i="1" s="1"/>
  <c r="F133" i="1"/>
  <c r="AK133" i="1"/>
  <c r="L133" i="1"/>
  <c r="AJ133" i="1"/>
  <c r="AI133" i="1"/>
  <c r="D134" i="1"/>
  <c r="A135" i="1"/>
  <c r="B135" i="1" s="1"/>
  <c r="A136" i="1" l="1"/>
  <c r="B136" i="1" s="1"/>
  <c r="D135" i="1"/>
  <c r="I134" i="1"/>
  <c r="N134" i="1" s="1"/>
  <c r="F134" i="1"/>
  <c r="AK134" i="1"/>
  <c r="L134" i="1"/>
  <c r="AJ134" i="1"/>
  <c r="AI134" i="1"/>
  <c r="I135" i="1" l="1"/>
  <c r="N135" i="1" s="1"/>
  <c r="F135" i="1"/>
  <c r="AI135" i="1"/>
  <c r="AK135" i="1"/>
  <c r="L135" i="1"/>
  <c r="AJ135" i="1"/>
  <c r="D136" i="1"/>
  <c r="A137" i="1"/>
  <c r="B137" i="1" s="1"/>
  <c r="A138" i="1" l="1"/>
  <c r="B138" i="1" s="1"/>
  <c r="D137" i="1"/>
  <c r="F136" i="1"/>
  <c r="I136" i="1"/>
  <c r="N136" i="1" s="1"/>
  <c r="AJ136" i="1"/>
  <c r="AI136" i="1"/>
  <c r="L136" i="1"/>
  <c r="AK136" i="1"/>
  <c r="F137" i="1" l="1"/>
  <c r="I137" i="1"/>
  <c r="N137" i="1" s="1"/>
  <c r="AK137" i="1"/>
  <c r="L137" i="1"/>
  <c r="AJ137" i="1"/>
  <c r="AI137" i="1"/>
  <c r="D138" i="1"/>
  <c r="A139" i="1"/>
  <c r="B139" i="1" s="1"/>
  <c r="D139" i="1" l="1"/>
  <c r="A140" i="1"/>
  <c r="B140" i="1" s="1"/>
  <c r="I138" i="1"/>
  <c r="N138" i="1" s="1"/>
  <c r="F138" i="1"/>
  <c r="AK138" i="1"/>
  <c r="L138" i="1"/>
  <c r="AJ138" i="1"/>
  <c r="AI138" i="1"/>
  <c r="D140" i="1" l="1"/>
  <c r="A141" i="1"/>
  <c r="B141" i="1" s="1"/>
  <c r="I139" i="1"/>
  <c r="N139" i="1" s="1"/>
  <c r="F139" i="1"/>
  <c r="AI139" i="1"/>
  <c r="AK139" i="1"/>
  <c r="L139" i="1"/>
  <c r="AJ139" i="1"/>
  <c r="A142" i="1" l="1"/>
  <c r="B142" i="1" s="1"/>
  <c r="D141" i="1"/>
  <c r="I140" i="1"/>
  <c r="N140" i="1" s="1"/>
  <c r="F140" i="1"/>
  <c r="AJ140" i="1"/>
  <c r="AI140" i="1"/>
  <c r="AK140" i="1"/>
  <c r="L140" i="1"/>
  <c r="I141" i="1" l="1"/>
  <c r="N141" i="1" s="1"/>
  <c r="F141" i="1"/>
  <c r="AK141" i="1"/>
  <c r="L141" i="1"/>
  <c r="AJ141" i="1"/>
  <c r="AI141" i="1"/>
  <c r="A143" i="1"/>
  <c r="B143" i="1" s="1"/>
  <c r="D142" i="1"/>
  <c r="I142" i="1" l="1"/>
  <c r="N142" i="1" s="1"/>
  <c r="F142" i="1"/>
  <c r="AK142" i="1"/>
  <c r="L142" i="1"/>
  <c r="AJ142" i="1"/>
  <c r="AI142" i="1"/>
  <c r="D143" i="1"/>
  <c r="A144" i="1"/>
  <c r="B144" i="1" s="1"/>
  <c r="I143" i="1" l="1"/>
  <c r="N143" i="1" s="1"/>
  <c r="F143" i="1"/>
  <c r="AI143" i="1"/>
  <c r="AK143" i="1"/>
  <c r="L143" i="1"/>
  <c r="AJ143" i="1"/>
  <c r="D144" i="1"/>
  <c r="A145" i="1"/>
  <c r="B145" i="1" s="1"/>
  <c r="A146" i="1" l="1"/>
  <c r="B146" i="1" s="1"/>
  <c r="D145" i="1"/>
  <c r="I144" i="1"/>
  <c r="N144" i="1" s="1"/>
  <c r="F144" i="1"/>
  <c r="AJ144" i="1"/>
  <c r="AI144" i="1"/>
  <c r="L144" i="1"/>
  <c r="AK144" i="1"/>
  <c r="I145" i="1" l="1"/>
  <c r="N145" i="1" s="1"/>
  <c r="F145" i="1"/>
  <c r="AK145" i="1"/>
  <c r="L145" i="1"/>
  <c r="AJ145" i="1"/>
  <c r="AI145" i="1"/>
  <c r="D146" i="1"/>
  <c r="A147" i="1"/>
  <c r="B147" i="1" s="1"/>
  <c r="D147" i="1" l="1"/>
  <c r="A148" i="1"/>
  <c r="B148" i="1" s="1"/>
  <c r="I146" i="1"/>
  <c r="N146" i="1" s="1"/>
  <c r="F146" i="1"/>
  <c r="AK146" i="1"/>
  <c r="L146" i="1"/>
  <c r="AJ146" i="1"/>
  <c r="AI146" i="1"/>
  <c r="D148" i="1" l="1"/>
  <c r="A149" i="1"/>
  <c r="B149" i="1" s="1"/>
  <c r="F147" i="1"/>
  <c r="I147" i="1"/>
  <c r="N147" i="1" s="1"/>
  <c r="AI147" i="1"/>
  <c r="AK147" i="1"/>
  <c r="L147" i="1"/>
  <c r="AJ147" i="1"/>
  <c r="A150" i="1" l="1"/>
  <c r="B150" i="1" s="1"/>
  <c r="D149" i="1"/>
  <c r="I148" i="1"/>
  <c r="N148" i="1" s="1"/>
  <c r="F148" i="1"/>
  <c r="AJ148" i="1"/>
  <c r="AI148" i="1"/>
  <c r="AK148" i="1"/>
  <c r="L148" i="1"/>
  <c r="I149" i="1" l="1"/>
  <c r="N149" i="1" s="1"/>
  <c r="F149" i="1"/>
  <c r="AK149" i="1"/>
  <c r="L149" i="1"/>
  <c r="AJ149" i="1"/>
  <c r="AI149" i="1"/>
  <c r="D150" i="1"/>
  <c r="A151" i="1"/>
  <c r="B151" i="1" s="1"/>
  <c r="A152" i="1" l="1"/>
  <c r="B152" i="1" s="1"/>
  <c r="D151" i="1"/>
  <c r="I150" i="1"/>
  <c r="N150" i="1" s="1"/>
  <c r="F150" i="1"/>
  <c r="AK150" i="1"/>
  <c r="L150" i="1"/>
  <c r="AJ150" i="1"/>
  <c r="AI150" i="1"/>
  <c r="I151" i="1" l="1"/>
  <c r="N151" i="1" s="1"/>
  <c r="F151" i="1"/>
  <c r="AI151" i="1"/>
  <c r="AK151" i="1"/>
  <c r="L151" i="1"/>
  <c r="AJ151" i="1"/>
  <c r="D152" i="1"/>
  <c r="A153" i="1"/>
  <c r="B153" i="1" s="1"/>
  <c r="A154" i="1" l="1"/>
  <c r="B154" i="1" s="1"/>
  <c r="D153" i="1"/>
  <c r="I152" i="1"/>
  <c r="N152" i="1" s="1"/>
  <c r="F152" i="1"/>
  <c r="AJ152" i="1"/>
  <c r="AI152" i="1"/>
  <c r="AK152" i="1"/>
  <c r="L152" i="1"/>
  <c r="I153" i="1" l="1"/>
  <c r="N153" i="1" s="1"/>
  <c r="F153" i="1"/>
  <c r="AK153" i="1"/>
  <c r="L153" i="1"/>
  <c r="AJ153" i="1"/>
  <c r="AI153" i="1"/>
  <c r="D154" i="1"/>
  <c r="A155" i="1"/>
  <c r="B155" i="1" s="1"/>
  <c r="D155" i="1" l="1"/>
  <c r="A156" i="1"/>
  <c r="B156" i="1" s="1"/>
  <c r="I154" i="1"/>
  <c r="N154" i="1" s="1"/>
  <c r="F154" i="1"/>
  <c r="AK154" i="1"/>
  <c r="L154" i="1"/>
  <c r="AJ154" i="1"/>
  <c r="AI154" i="1"/>
  <c r="D156" i="1" l="1"/>
  <c r="A157" i="1"/>
  <c r="B157" i="1" s="1"/>
  <c r="I155" i="1"/>
  <c r="N155" i="1" s="1"/>
  <c r="F155" i="1"/>
  <c r="AI155" i="1"/>
  <c r="AK155" i="1"/>
  <c r="L155" i="1"/>
  <c r="AJ155" i="1"/>
  <c r="A158" i="1" l="1"/>
  <c r="B158" i="1" s="1"/>
  <c r="D157" i="1"/>
  <c r="I156" i="1"/>
  <c r="N156" i="1" s="1"/>
  <c r="F156" i="1"/>
  <c r="AJ156" i="1"/>
  <c r="AI156" i="1"/>
  <c r="L156" i="1"/>
  <c r="AK156" i="1"/>
  <c r="F157" i="1" l="1"/>
  <c r="I157" i="1"/>
  <c r="N157" i="1" s="1"/>
  <c r="AK157" i="1"/>
  <c r="L157" i="1"/>
  <c r="AJ157" i="1"/>
  <c r="AI157" i="1"/>
  <c r="A159" i="1"/>
  <c r="B159" i="1" s="1"/>
  <c r="D158" i="1"/>
  <c r="I158" i="1" l="1"/>
  <c r="N158" i="1" s="1"/>
  <c r="F158" i="1"/>
  <c r="AK158" i="1"/>
  <c r="L158" i="1"/>
  <c r="AJ158" i="1"/>
  <c r="AI158" i="1"/>
  <c r="D159" i="1"/>
  <c r="A160" i="1"/>
  <c r="B160" i="1" s="1"/>
  <c r="D160" i="1" l="1"/>
  <c r="A161" i="1"/>
  <c r="B161" i="1" s="1"/>
  <c r="I159" i="1"/>
  <c r="N159" i="1" s="1"/>
  <c r="F159" i="1"/>
  <c r="AI159" i="1"/>
  <c r="AK159" i="1"/>
  <c r="L159" i="1"/>
  <c r="AJ159" i="1"/>
  <c r="A162" i="1" l="1"/>
  <c r="B162" i="1" s="1"/>
  <c r="D161" i="1"/>
  <c r="I160" i="1"/>
  <c r="N160" i="1" s="1"/>
  <c r="F160" i="1"/>
  <c r="AJ160" i="1"/>
  <c r="AI160" i="1"/>
  <c r="L160" i="1"/>
  <c r="AK160" i="1"/>
  <c r="I161" i="1" l="1"/>
  <c r="N161" i="1" s="1"/>
  <c r="F161" i="1"/>
  <c r="AK161" i="1"/>
  <c r="L161" i="1"/>
  <c r="AJ161" i="1"/>
  <c r="AI161" i="1"/>
  <c r="D162" i="1"/>
  <c r="A163" i="1"/>
  <c r="B163" i="1" s="1"/>
  <c r="D163" i="1" l="1"/>
  <c r="A164" i="1"/>
  <c r="B164" i="1" s="1"/>
  <c r="I162" i="1"/>
  <c r="N162" i="1" s="1"/>
  <c r="F162" i="1"/>
  <c r="AK162" i="1"/>
  <c r="L162" i="1"/>
  <c r="AJ162" i="1"/>
  <c r="AI162" i="1"/>
  <c r="D164" i="1" l="1"/>
  <c r="A165" i="1"/>
  <c r="B165" i="1" s="1"/>
  <c r="I163" i="1"/>
  <c r="N163" i="1" s="1"/>
  <c r="F163" i="1"/>
  <c r="AI163" i="1"/>
  <c r="AK163" i="1"/>
  <c r="L163" i="1"/>
  <c r="AJ163" i="1"/>
  <c r="A166" i="1" l="1"/>
  <c r="B166" i="1" s="1"/>
  <c r="D165" i="1"/>
  <c r="I164" i="1"/>
  <c r="N164" i="1" s="1"/>
  <c r="F164" i="1"/>
  <c r="AJ164" i="1"/>
  <c r="AI164" i="1"/>
  <c r="AK164" i="1"/>
  <c r="L164" i="1"/>
  <c r="I165" i="1" l="1"/>
  <c r="N165" i="1" s="1"/>
  <c r="F165" i="1"/>
  <c r="AK165" i="1"/>
  <c r="L165" i="1"/>
  <c r="AJ165" i="1"/>
  <c r="AI165" i="1"/>
  <c r="D166" i="1"/>
  <c r="A167" i="1"/>
  <c r="B167" i="1" s="1"/>
  <c r="A168" i="1" l="1"/>
  <c r="B168" i="1" s="1"/>
  <c r="D167" i="1"/>
  <c r="I166" i="1"/>
  <c r="N166" i="1" s="1"/>
  <c r="F166" i="1"/>
  <c r="AK166" i="1"/>
  <c r="L166" i="1"/>
  <c r="AJ166" i="1"/>
  <c r="AI166" i="1"/>
  <c r="I167" i="1" l="1"/>
  <c r="N167" i="1" s="1"/>
  <c r="F167" i="1"/>
  <c r="AI167" i="1"/>
  <c r="AK167" i="1"/>
  <c r="L167" i="1"/>
  <c r="AJ167" i="1"/>
  <c r="D168" i="1"/>
  <c r="A169" i="1"/>
  <c r="B169" i="1" s="1"/>
  <c r="F168" i="1" l="1"/>
  <c r="I168" i="1"/>
  <c r="N168" i="1" s="1"/>
  <c r="AJ168" i="1"/>
  <c r="AI168" i="1"/>
  <c r="L168" i="1"/>
  <c r="AK168" i="1"/>
  <c r="A170" i="1"/>
  <c r="B170" i="1" s="1"/>
  <c r="D169" i="1"/>
  <c r="F169" i="1" l="1"/>
  <c r="I169" i="1"/>
  <c r="N169" i="1" s="1"/>
  <c r="AK169" i="1"/>
  <c r="L169" i="1"/>
  <c r="AJ169" i="1"/>
  <c r="AI169" i="1"/>
  <c r="D170" i="1"/>
  <c r="A171" i="1"/>
  <c r="B171" i="1" s="1"/>
  <c r="D171" i="1" l="1"/>
  <c r="A172" i="1"/>
  <c r="B172" i="1" s="1"/>
  <c r="I170" i="1"/>
  <c r="N170" i="1" s="1"/>
  <c r="F170" i="1"/>
  <c r="AK170" i="1"/>
  <c r="L170" i="1"/>
  <c r="AJ170" i="1"/>
  <c r="AI170" i="1"/>
  <c r="D172" i="1" l="1"/>
  <c r="A173" i="1"/>
  <c r="B173" i="1" s="1"/>
  <c r="I171" i="1"/>
  <c r="N171" i="1" s="1"/>
  <c r="F171" i="1"/>
  <c r="AI171" i="1"/>
  <c r="AK171" i="1"/>
  <c r="L171" i="1"/>
  <c r="AJ171" i="1"/>
  <c r="A174" i="1" l="1"/>
  <c r="B174" i="1" s="1"/>
  <c r="D173" i="1"/>
  <c r="I172" i="1"/>
  <c r="N172" i="1" s="1"/>
  <c r="F172" i="1"/>
  <c r="AJ172" i="1"/>
  <c r="AI172" i="1"/>
  <c r="AK172" i="1"/>
  <c r="L172" i="1"/>
  <c r="I173" i="1" l="1"/>
  <c r="N173" i="1" s="1"/>
  <c r="F173" i="1"/>
  <c r="AK173" i="1"/>
  <c r="L173" i="1"/>
  <c r="AJ173" i="1"/>
  <c r="AI173" i="1"/>
  <c r="A175" i="1"/>
  <c r="B175" i="1" s="1"/>
  <c r="D174" i="1"/>
  <c r="I174" i="1" l="1"/>
  <c r="N174" i="1" s="1"/>
  <c r="F174" i="1"/>
  <c r="AK174" i="1"/>
  <c r="L174" i="1"/>
  <c r="AJ174" i="1"/>
  <c r="AI174" i="1"/>
  <c r="D175" i="1"/>
  <c r="A176" i="1"/>
  <c r="B176" i="1" s="1"/>
  <c r="D176" i="1" l="1"/>
  <c r="A177" i="1"/>
  <c r="B177" i="1" s="1"/>
  <c r="I175" i="1"/>
  <c r="N175" i="1" s="1"/>
  <c r="F175" i="1"/>
  <c r="AI175" i="1"/>
  <c r="AK175" i="1"/>
  <c r="L175" i="1"/>
  <c r="AJ175" i="1"/>
  <c r="A178" i="1" l="1"/>
  <c r="B178" i="1" s="1"/>
  <c r="D177" i="1"/>
  <c r="I176" i="1"/>
  <c r="N176" i="1" s="1"/>
  <c r="F176" i="1"/>
  <c r="AJ176" i="1"/>
  <c r="AI176" i="1"/>
  <c r="L176" i="1"/>
  <c r="AK176" i="1"/>
  <c r="I177" i="1" l="1"/>
  <c r="N177" i="1" s="1"/>
  <c r="F177" i="1"/>
  <c r="AK177" i="1"/>
  <c r="L177" i="1"/>
  <c r="AJ177" i="1"/>
  <c r="AI177" i="1"/>
  <c r="D178" i="1"/>
  <c r="A179" i="1"/>
  <c r="B179" i="1" s="1"/>
  <c r="D179" i="1" l="1"/>
  <c r="A180" i="1"/>
  <c r="B180" i="1" s="1"/>
  <c r="I178" i="1"/>
  <c r="N178" i="1" s="1"/>
  <c r="F178" i="1"/>
  <c r="AK178" i="1"/>
  <c r="L178" i="1"/>
  <c r="AJ178" i="1"/>
  <c r="AI178" i="1"/>
  <c r="D180" i="1" l="1"/>
  <c r="A181" i="1"/>
  <c r="B181" i="1" s="1"/>
  <c r="F179" i="1"/>
  <c r="I179" i="1"/>
  <c r="N179" i="1" s="1"/>
  <c r="AI179" i="1"/>
  <c r="AK179" i="1"/>
  <c r="L179" i="1"/>
  <c r="AJ179" i="1"/>
  <c r="A182" i="1" l="1"/>
  <c r="B182" i="1" s="1"/>
  <c r="D181" i="1"/>
  <c r="I180" i="1"/>
  <c r="N180" i="1" s="1"/>
  <c r="F180" i="1"/>
  <c r="AJ180" i="1"/>
  <c r="AI180" i="1"/>
  <c r="AK180" i="1"/>
  <c r="L180" i="1"/>
  <c r="I181" i="1" l="1"/>
  <c r="N181" i="1" s="1"/>
  <c r="F181" i="1"/>
  <c r="AK181" i="1"/>
  <c r="L181" i="1"/>
  <c r="AJ181" i="1"/>
  <c r="AI181" i="1"/>
  <c r="D182" i="1"/>
  <c r="A183" i="1"/>
  <c r="B183" i="1" s="1"/>
  <c r="A184" i="1" l="1"/>
  <c r="B184" i="1" s="1"/>
  <c r="D183" i="1"/>
  <c r="I182" i="1"/>
  <c r="N182" i="1" s="1"/>
  <c r="F182" i="1"/>
  <c r="AK182" i="1"/>
  <c r="L182" i="1"/>
  <c r="AJ182" i="1"/>
  <c r="AI182" i="1"/>
  <c r="I183" i="1" l="1"/>
  <c r="N183" i="1" s="1"/>
  <c r="F183" i="1"/>
  <c r="AI183" i="1"/>
  <c r="L183" i="1"/>
  <c r="AK183" i="1"/>
  <c r="AJ183" i="1"/>
  <c r="D184" i="1"/>
  <c r="A185" i="1"/>
  <c r="B185" i="1" s="1"/>
  <c r="A186" i="1" l="1"/>
  <c r="B186" i="1" s="1"/>
  <c r="D185" i="1"/>
  <c r="I184" i="1"/>
  <c r="N184" i="1" s="1"/>
  <c r="F184" i="1"/>
  <c r="AJ184" i="1"/>
  <c r="AI184" i="1"/>
  <c r="AK184" i="1"/>
  <c r="L184" i="1"/>
  <c r="I185" i="1" l="1"/>
  <c r="N185" i="1" s="1"/>
  <c r="F185" i="1"/>
  <c r="AK185" i="1"/>
  <c r="L185" i="1"/>
  <c r="AJ185" i="1"/>
  <c r="AI185" i="1"/>
  <c r="D186" i="1"/>
  <c r="A187" i="1"/>
  <c r="B187" i="1" s="1"/>
  <c r="D187" i="1" l="1"/>
  <c r="A188" i="1"/>
  <c r="B188" i="1" s="1"/>
  <c r="I186" i="1"/>
  <c r="N186" i="1" s="1"/>
  <c r="F186" i="1"/>
  <c r="AK186" i="1"/>
  <c r="L186" i="1"/>
  <c r="AJ186" i="1"/>
  <c r="AI186" i="1"/>
  <c r="D188" i="1" l="1"/>
  <c r="A189" i="1"/>
  <c r="B189" i="1" s="1"/>
  <c r="I187" i="1"/>
  <c r="N187" i="1" s="1"/>
  <c r="F187" i="1"/>
  <c r="AI187" i="1"/>
  <c r="AK187" i="1"/>
  <c r="L187" i="1"/>
  <c r="AJ187" i="1"/>
  <c r="A190" i="1" l="1"/>
  <c r="B190" i="1" s="1"/>
  <c r="D189" i="1"/>
  <c r="I188" i="1"/>
  <c r="N188" i="1" s="1"/>
  <c r="F188" i="1"/>
  <c r="AJ188" i="1"/>
  <c r="AI188" i="1"/>
  <c r="L188" i="1"/>
  <c r="AK188" i="1"/>
  <c r="F189" i="1" l="1"/>
  <c r="I189" i="1"/>
  <c r="N189" i="1" s="1"/>
  <c r="AK189" i="1"/>
  <c r="L189" i="1"/>
  <c r="AJ189" i="1"/>
  <c r="AI189" i="1"/>
  <c r="A191" i="1"/>
  <c r="B191" i="1" s="1"/>
  <c r="D190" i="1"/>
  <c r="I190" i="1" l="1"/>
  <c r="N190" i="1" s="1"/>
  <c r="F190" i="1"/>
  <c r="AK190" i="1"/>
  <c r="L190" i="1"/>
  <c r="AJ190" i="1"/>
  <c r="AI190" i="1"/>
  <c r="D191" i="1"/>
  <c r="A192" i="1"/>
  <c r="B192" i="1" s="1"/>
  <c r="D192" i="1" l="1"/>
  <c r="A193" i="1"/>
  <c r="B193" i="1" s="1"/>
  <c r="I191" i="1"/>
  <c r="N191" i="1" s="1"/>
  <c r="F191" i="1"/>
  <c r="AI191" i="1"/>
  <c r="AK191" i="1"/>
  <c r="L191" i="1"/>
  <c r="AJ191" i="1"/>
  <c r="A194" i="1" l="1"/>
  <c r="B194" i="1" s="1"/>
  <c r="D193" i="1"/>
  <c r="I192" i="1"/>
  <c r="N192" i="1" s="1"/>
  <c r="F192" i="1"/>
  <c r="AJ192" i="1"/>
  <c r="AI192" i="1"/>
  <c r="L192" i="1"/>
  <c r="AK192" i="1"/>
  <c r="I193" i="1" l="1"/>
  <c r="N193" i="1" s="1"/>
  <c r="F193" i="1"/>
  <c r="AK193" i="1"/>
  <c r="L193" i="1"/>
  <c r="AJ193" i="1"/>
  <c r="AI193" i="1"/>
  <c r="D194" i="1"/>
  <c r="A195" i="1"/>
  <c r="B195" i="1" s="1"/>
  <c r="D195" i="1" l="1"/>
  <c r="A196" i="1"/>
  <c r="B196" i="1" s="1"/>
  <c r="I194" i="1"/>
  <c r="N194" i="1" s="1"/>
  <c r="F194" i="1"/>
  <c r="AK194" i="1"/>
  <c r="L194" i="1"/>
  <c r="AJ194" i="1"/>
  <c r="AI194" i="1"/>
  <c r="D196" i="1" l="1"/>
  <c r="A197" i="1"/>
  <c r="B197" i="1" s="1"/>
  <c r="I195" i="1"/>
  <c r="N195" i="1" s="1"/>
  <c r="F195" i="1"/>
  <c r="AI195" i="1"/>
  <c r="L195" i="1"/>
  <c r="AK195" i="1"/>
  <c r="AJ195" i="1"/>
  <c r="A198" i="1" l="1"/>
  <c r="B198" i="1" s="1"/>
  <c r="D197" i="1"/>
  <c r="I196" i="1"/>
  <c r="N196" i="1" s="1"/>
  <c r="F196" i="1"/>
  <c r="AJ196" i="1"/>
  <c r="AI196" i="1"/>
  <c r="AK196" i="1"/>
  <c r="L196" i="1"/>
  <c r="I197" i="1" l="1"/>
  <c r="N197" i="1" s="1"/>
  <c r="F197" i="1"/>
  <c r="AK197" i="1"/>
  <c r="L197" i="1"/>
  <c r="AJ197" i="1"/>
  <c r="AI197" i="1"/>
  <c r="D198" i="1"/>
  <c r="A199" i="1"/>
  <c r="B199" i="1" s="1"/>
  <c r="A200" i="1" l="1"/>
  <c r="B200" i="1" s="1"/>
  <c r="D199" i="1"/>
  <c r="I198" i="1"/>
  <c r="N198" i="1" s="1"/>
  <c r="F198" i="1"/>
  <c r="AK198" i="1"/>
  <c r="L198" i="1"/>
  <c r="AJ198" i="1"/>
  <c r="AI198" i="1"/>
  <c r="I199" i="1" l="1"/>
  <c r="N199" i="1" s="1"/>
  <c r="F199" i="1"/>
  <c r="AI199" i="1"/>
  <c r="AK199" i="1"/>
  <c r="L199" i="1"/>
  <c r="AJ199" i="1"/>
  <c r="D200" i="1"/>
  <c r="A201" i="1"/>
  <c r="B201" i="1" s="1"/>
  <c r="A202" i="1" l="1"/>
  <c r="B202" i="1" s="1"/>
  <c r="D201" i="1"/>
  <c r="F200" i="1"/>
  <c r="I200" i="1"/>
  <c r="N200" i="1" s="1"/>
  <c r="AJ200" i="1"/>
  <c r="AI200" i="1"/>
  <c r="AK200" i="1"/>
  <c r="L200" i="1"/>
  <c r="F201" i="1" l="1"/>
  <c r="I201" i="1"/>
  <c r="N201" i="1" s="1"/>
  <c r="AK201" i="1"/>
  <c r="L201" i="1"/>
  <c r="AJ201" i="1"/>
  <c r="AI201" i="1"/>
  <c r="D202" i="1"/>
  <c r="A203" i="1"/>
  <c r="B203" i="1" s="1"/>
  <c r="D203" i="1" l="1"/>
  <c r="A204" i="1"/>
  <c r="B204" i="1" s="1"/>
  <c r="I202" i="1"/>
  <c r="N202" i="1" s="1"/>
  <c r="F202" i="1"/>
  <c r="AK202" i="1"/>
  <c r="L202" i="1"/>
  <c r="AJ202" i="1"/>
  <c r="AI202" i="1"/>
  <c r="D204" i="1" l="1"/>
  <c r="A205" i="1"/>
  <c r="B205" i="1" s="1"/>
  <c r="I203" i="1"/>
  <c r="N203" i="1" s="1"/>
  <c r="F203" i="1"/>
  <c r="AI203" i="1"/>
  <c r="AK203" i="1"/>
  <c r="L203" i="1"/>
  <c r="AJ203" i="1"/>
  <c r="A206" i="1" l="1"/>
  <c r="B206" i="1" s="1"/>
  <c r="D205" i="1"/>
  <c r="I204" i="1"/>
  <c r="N204" i="1" s="1"/>
  <c r="F204" i="1"/>
  <c r="AJ204" i="1"/>
  <c r="AI204" i="1"/>
  <c r="AK204" i="1"/>
  <c r="L204" i="1"/>
  <c r="I205" i="1" l="1"/>
  <c r="N205" i="1" s="1"/>
  <c r="F205" i="1"/>
  <c r="AK205" i="1"/>
  <c r="L205" i="1"/>
  <c r="AJ205" i="1"/>
  <c r="AI205" i="1"/>
  <c r="A207" i="1"/>
  <c r="B207" i="1" s="1"/>
  <c r="D206" i="1"/>
  <c r="I206" i="1" l="1"/>
  <c r="N206" i="1" s="1"/>
  <c r="F206" i="1"/>
  <c r="AK206" i="1"/>
  <c r="L206" i="1"/>
  <c r="AJ206" i="1"/>
  <c r="AI206" i="1"/>
  <c r="D207" i="1"/>
  <c r="A208" i="1"/>
  <c r="B208" i="1" s="1"/>
  <c r="D208" i="1" l="1"/>
  <c r="A209" i="1"/>
  <c r="B209" i="1" s="1"/>
  <c r="I207" i="1"/>
  <c r="N207" i="1" s="1"/>
  <c r="F207" i="1"/>
  <c r="AI207" i="1"/>
  <c r="AK207" i="1"/>
  <c r="L207" i="1"/>
  <c r="AJ207" i="1"/>
  <c r="A210" i="1" l="1"/>
  <c r="B210" i="1" s="1"/>
  <c r="D209" i="1"/>
  <c r="I208" i="1"/>
  <c r="N208" i="1" s="1"/>
  <c r="F208" i="1"/>
  <c r="AJ208" i="1"/>
  <c r="AI208" i="1"/>
  <c r="L208" i="1"/>
  <c r="AK208" i="1"/>
  <c r="I209" i="1" l="1"/>
  <c r="N209" i="1" s="1"/>
  <c r="F209" i="1"/>
  <c r="AK209" i="1"/>
  <c r="L209" i="1"/>
  <c r="AJ209" i="1"/>
  <c r="AI209" i="1"/>
  <c r="D210" i="1"/>
  <c r="A211" i="1"/>
  <c r="B211" i="1" s="1"/>
  <c r="D211" i="1" l="1"/>
  <c r="A212" i="1"/>
  <c r="B212" i="1" s="1"/>
  <c r="I210" i="1"/>
  <c r="N210" i="1" s="1"/>
  <c r="F210" i="1"/>
  <c r="AK210" i="1"/>
  <c r="L210" i="1"/>
  <c r="AJ210" i="1"/>
  <c r="AI210" i="1"/>
  <c r="D212" i="1" l="1"/>
  <c r="A213" i="1"/>
  <c r="B213" i="1" s="1"/>
  <c r="I211" i="1"/>
  <c r="N211" i="1" s="1"/>
  <c r="F211" i="1"/>
  <c r="AI211" i="1"/>
  <c r="AK211" i="1"/>
  <c r="L211" i="1"/>
  <c r="AJ211" i="1"/>
  <c r="A214" i="1" l="1"/>
  <c r="B214" i="1" s="1"/>
  <c r="D213" i="1"/>
  <c r="I212" i="1"/>
  <c r="N212" i="1" s="1"/>
  <c r="F212" i="1"/>
  <c r="AJ212" i="1"/>
  <c r="AI212" i="1"/>
  <c r="AK212" i="1"/>
  <c r="L212" i="1"/>
  <c r="I213" i="1" l="1"/>
  <c r="N213" i="1" s="1"/>
  <c r="F213" i="1"/>
  <c r="AK213" i="1"/>
  <c r="L213" i="1"/>
  <c r="AJ213" i="1"/>
  <c r="AI213" i="1"/>
  <c r="D214" i="1"/>
  <c r="A215" i="1"/>
  <c r="B215" i="1" s="1"/>
  <c r="A216" i="1" l="1"/>
  <c r="B216" i="1" s="1"/>
  <c r="D215" i="1"/>
  <c r="I214" i="1"/>
  <c r="N214" i="1" s="1"/>
  <c r="F214" i="1"/>
  <c r="AK214" i="1"/>
  <c r="L214" i="1"/>
  <c r="AJ214" i="1"/>
  <c r="AI214" i="1"/>
  <c r="I215" i="1" l="1"/>
  <c r="N215" i="1" s="1"/>
  <c r="F215" i="1"/>
  <c r="AI215" i="1"/>
  <c r="AK215" i="1"/>
  <c r="L215" i="1"/>
  <c r="AJ215" i="1"/>
  <c r="D216" i="1"/>
  <c r="A217" i="1"/>
  <c r="B217" i="1" s="1"/>
  <c r="A218" i="1" l="1"/>
  <c r="B218" i="1" s="1"/>
  <c r="D217" i="1"/>
  <c r="I216" i="1"/>
  <c r="N216" i="1" s="1"/>
  <c r="F216" i="1"/>
  <c r="AJ216" i="1"/>
  <c r="AI216" i="1"/>
  <c r="L216" i="1"/>
  <c r="AK216" i="1"/>
  <c r="I217" i="1" l="1"/>
  <c r="N217" i="1" s="1"/>
  <c r="F217" i="1"/>
  <c r="AK217" i="1"/>
  <c r="L217" i="1"/>
  <c r="AJ217" i="1"/>
  <c r="AI217" i="1"/>
  <c r="D218" i="1"/>
  <c r="A219" i="1"/>
  <c r="B219" i="1" s="1"/>
  <c r="D219" i="1" l="1"/>
  <c r="A220" i="1"/>
  <c r="B220" i="1" s="1"/>
  <c r="I218" i="1"/>
  <c r="N218" i="1" s="1"/>
  <c r="F218" i="1"/>
  <c r="AK218" i="1"/>
  <c r="L218" i="1"/>
  <c r="AJ218" i="1"/>
  <c r="AI218" i="1"/>
  <c r="D220" i="1" l="1"/>
  <c r="A221" i="1"/>
  <c r="B221" i="1" s="1"/>
  <c r="I219" i="1"/>
  <c r="N219" i="1" s="1"/>
  <c r="F219" i="1"/>
  <c r="AI219" i="1"/>
  <c r="AK219" i="1"/>
  <c r="L219" i="1"/>
  <c r="AJ219" i="1"/>
  <c r="A222" i="1" l="1"/>
  <c r="B222" i="1" s="1"/>
  <c r="D221" i="1"/>
  <c r="I220" i="1"/>
  <c r="N220" i="1" s="1"/>
  <c r="F220" i="1"/>
  <c r="AJ220" i="1"/>
  <c r="AI220" i="1"/>
  <c r="L220" i="1"/>
  <c r="AK220" i="1"/>
  <c r="F221" i="1" l="1"/>
  <c r="I221" i="1"/>
  <c r="N221" i="1" s="1"/>
  <c r="AK221" i="1"/>
  <c r="L221" i="1"/>
  <c r="AJ221" i="1"/>
  <c r="AI221" i="1"/>
  <c r="A223" i="1"/>
  <c r="B223" i="1" s="1"/>
  <c r="D222" i="1"/>
  <c r="I222" i="1" l="1"/>
  <c r="N222" i="1" s="1"/>
  <c r="F222" i="1"/>
  <c r="AK222" i="1"/>
  <c r="L222" i="1"/>
  <c r="AJ222" i="1"/>
  <c r="AI222" i="1"/>
  <c r="D223" i="1"/>
  <c r="A224" i="1"/>
  <c r="B224" i="1" s="1"/>
  <c r="D224" i="1" l="1"/>
  <c r="A225" i="1"/>
  <c r="B225" i="1" s="1"/>
  <c r="I223" i="1"/>
  <c r="N223" i="1" s="1"/>
  <c r="F223" i="1"/>
  <c r="AI223" i="1"/>
  <c r="AK223" i="1"/>
  <c r="L223" i="1"/>
  <c r="AJ223" i="1"/>
  <c r="A226" i="1" l="1"/>
  <c r="B226" i="1" s="1"/>
  <c r="D225" i="1"/>
  <c r="I224" i="1"/>
  <c r="N224" i="1" s="1"/>
  <c r="F224" i="1"/>
  <c r="AJ224" i="1"/>
  <c r="AI224" i="1"/>
  <c r="L224" i="1"/>
  <c r="AK224" i="1"/>
  <c r="I225" i="1" l="1"/>
  <c r="N225" i="1" s="1"/>
  <c r="F225" i="1"/>
  <c r="AK225" i="1"/>
  <c r="L225" i="1"/>
  <c r="AJ225" i="1"/>
  <c r="AI225" i="1"/>
  <c r="D226" i="1"/>
  <c r="A227" i="1"/>
  <c r="B227" i="1" s="1"/>
  <c r="D227" i="1" l="1"/>
  <c r="A228" i="1"/>
  <c r="B228" i="1" s="1"/>
  <c r="I226" i="1"/>
  <c r="N226" i="1" s="1"/>
  <c r="F226" i="1"/>
  <c r="AK226" i="1"/>
  <c r="L226" i="1"/>
  <c r="AJ226" i="1"/>
  <c r="AI226" i="1"/>
  <c r="D228" i="1" l="1"/>
  <c r="A229" i="1"/>
  <c r="B229" i="1" s="1"/>
  <c r="I227" i="1"/>
  <c r="N227" i="1" s="1"/>
  <c r="F227" i="1"/>
  <c r="AI227" i="1"/>
  <c r="AK227" i="1"/>
  <c r="L227" i="1"/>
  <c r="AJ227" i="1"/>
  <c r="A230" i="1" l="1"/>
  <c r="B230" i="1" s="1"/>
  <c r="D229" i="1"/>
  <c r="I228" i="1"/>
  <c r="N228" i="1" s="1"/>
  <c r="F228" i="1"/>
  <c r="AJ228" i="1"/>
  <c r="AI228" i="1"/>
  <c r="AK228" i="1"/>
  <c r="L228" i="1"/>
  <c r="I229" i="1" l="1"/>
  <c r="N229" i="1" s="1"/>
  <c r="F229" i="1"/>
  <c r="AK229" i="1"/>
  <c r="L229" i="1"/>
  <c r="AJ229" i="1"/>
  <c r="AI229" i="1"/>
  <c r="D230" i="1"/>
  <c r="A231" i="1"/>
  <c r="B231" i="1" s="1"/>
  <c r="A232" i="1" l="1"/>
  <c r="B232" i="1" s="1"/>
  <c r="D231" i="1"/>
  <c r="I230" i="1"/>
  <c r="N230" i="1" s="1"/>
  <c r="F230" i="1"/>
  <c r="AK230" i="1"/>
  <c r="L230" i="1"/>
  <c r="AJ230" i="1"/>
  <c r="AI230" i="1"/>
  <c r="I231" i="1" l="1"/>
  <c r="N231" i="1" s="1"/>
  <c r="F231" i="1"/>
  <c r="AI231" i="1"/>
  <c r="AK231" i="1"/>
  <c r="L231" i="1"/>
  <c r="AJ231" i="1"/>
  <c r="D232" i="1"/>
  <c r="A233" i="1"/>
  <c r="B233" i="1" s="1"/>
  <c r="A234" i="1" l="1"/>
  <c r="B234" i="1" s="1"/>
  <c r="D233" i="1"/>
  <c r="F232" i="1"/>
  <c r="I232" i="1"/>
  <c r="N232" i="1" s="1"/>
  <c r="AJ232" i="1"/>
  <c r="AI232" i="1"/>
  <c r="AK232" i="1"/>
  <c r="L232" i="1"/>
  <c r="F233" i="1" l="1"/>
  <c r="I233" i="1"/>
  <c r="N233" i="1" s="1"/>
  <c r="AK233" i="1"/>
  <c r="L233" i="1"/>
  <c r="AJ233" i="1"/>
  <c r="AI233" i="1"/>
  <c r="D234" i="1"/>
  <c r="A235" i="1"/>
  <c r="B235" i="1" s="1"/>
  <c r="D235" i="1" l="1"/>
  <c r="A236" i="1"/>
  <c r="B236" i="1" s="1"/>
  <c r="I234" i="1"/>
  <c r="N234" i="1" s="1"/>
  <c r="F234" i="1"/>
  <c r="AK234" i="1"/>
  <c r="L234" i="1"/>
  <c r="AJ234" i="1"/>
  <c r="AI234" i="1"/>
  <c r="D236" i="1" l="1"/>
  <c r="A237" i="1"/>
  <c r="B237" i="1" s="1"/>
  <c r="I235" i="1"/>
  <c r="N235" i="1" s="1"/>
  <c r="F235" i="1"/>
  <c r="AI235" i="1"/>
  <c r="AK235" i="1"/>
  <c r="L235" i="1"/>
  <c r="AJ235" i="1"/>
  <c r="A238" i="1" l="1"/>
  <c r="B238" i="1" s="1"/>
  <c r="D237" i="1"/>
  <c r="I236" i="1"/>
  <c r="N236" i="1" s="1"/>
  <c r="F236" i="1"/>
  <c r="AJ236" i="1"/>
  <c r="AI236" i="1"/>
  <c r="AK236" i="1"/>
  <c r="L236" i="1"/>
  <c r="I237" i="1" l="1"/>
  <c r="N237" i="1" s="1"/>
  <c r="F237" i="1"/>
  <c r="AK237" i="1"/>
  <c r="L237" i="1"/>
  <c r="AJ237" i="1"/>
  <c r="AI237" i="1"/>
  <c r="A239" i="1"/>
  <c r="B239" i="1" s="1"/>
  <c r="D238" i="1"/>
  <c r="I238" i="1" l="1"/>
  <c r="N238" i="1" s="1"/>
  <c r="F238" i="1"/>
  <c r="AK238" i="1"/>
  <c r="L238" i="1"/>
  <c r="AJ238" i="1"/>
  <c r="AI238" i="1"/>
  <c r="D239" i="1"/>
  <c r="A240" i="1"/>
  <c r="B240" i="1" s="1"/>
  <c r="D240" i="1" l="1"/>
  <c r="A241" i="1"/>
  <c r="B241" i="1" s="1"/>
  <c r="I239" i="1"/>
  <c r="N239" i="1" s="1"/>
  <c r="F239" i="1"/>
  <c r="AI239" i="1"/>
  <c r="AK239" i="1"/>
  <c r="L239" i="1"/>
  <c r="AJ239" i="1"/>
  <c r="A242" i="1" l="1"/>
  <c r="B242" i="1" s="1"/>
  <c r="D241" i="1"/>
  <c r="I240" i="1"/>
  <c r="N240" i="1" s="1"/>
  <c r="F240" i="1"/>
  <c r="AJ240" i="1"/>
  <c r="AI240" i="1"/>
  <c r="L240" i="1"/>
  <c r="AK240" i="1"/>
  <c r="I241" i="1" l="1"/>
  <c r="N241" i="1" s="1"/>
  <c r="F241" i="1"/>
  <c r="AK241" i="1"/>
  <c r="L241" i="1"/>
  <c r="AJ241" i="1"/>
  <c r="AI241" i="1"/>
  <c r="D242" i="1"/>
  <c r="A243" i="1"/>
  <c r="B243" i="1" s="1"/>
  <c r="D243" i="1" l="1"/>
  <c r="A244" i="1"/>
  <c r="B244" i="1" s="1"/>
  <c r="I242" i="1"/>
  <c r="N242" i="1" s="1"/>
  <c r="F242" i="1"/>
  <c r="AK242" i="1"/>
  <c r="L242" i="1"/>
  <c r="AJ242" i="1"/>
  <c r="AI242" i="1"/>
  <c r="D244" i="1" l="1"/>
  <c r="A245" i="1"/>
  <c r="B245" i="1" s="1"/>
  <c r="I243" i="1"/>
  <c r="N243" i="1" s="1"/>
  <c r="F243" i="1"/>
  <c r="AI243" i="1"/>
  <c r="AK243" i="1"/>
  <c r="L243" i="1"/>
  <c r="AJ243" i="1"/>
  <c r="A246" i="1" l="1"/>
  <c r="B246" i="1" s="1"/>
  <c r="D245" i="1"/>
  <c r="I244" i="1"/>
  <c r="N244" i="1" s="1"/>
  <c r="F244" i="1"/>
  <c r="AJ244" i="1"/>
  <c r="AI244" i="1"/>
  <c r="AK244" i="1"/>
  <c r="L244" i="1"/>
  <c r="I245" i="1" l="1"/>
  <c r="N245" i="1" s="1"/>
  <c r="F245" i="1"/>
  <c r="AK245" i="1"/>
  <c r="L245" i="1"/>
  <c r="AJ245" i="1"/>
  <c r="AI245" i="1"/>
  <c r="D246" i="1"/>
  <c r="A247" i="1"/>
  <c r="B247" i="1" s="1"/>
  <c r="A248" i="1" l="1"/>
  <c r="B248" i="1" s="1"/>
  <c r="D247" i="1"/>
  <c r="I246" i="1"/>
  <c r="N246" i="1" s="1"/>
  <c r="F246" i="1"/>
  <c r="AK246" i="1"/>
  <c r="L246" i="1"/>
  <c r="AJ246" i="1"/>
  <c r="AI246" i="1"/>
  <c r="I247" i="1" l="1"/>
  <c r="N247" i="1" s="1"/>
  <c r="F247" i="1"/>
  <c r="AI247" i="1"/>
  <c r="AK247" i="1"/>
  <c r="L247" i="1"/>
  <c r="AJ247" i="1"/>
  <c r="D248" i="1"/>
  <c r="A249" i="1"/>
  <c r="B249" i="1" s="1"/>
  <c r="A250" i="1" l="1"/>
  <c r="B250" i="1" s="1"/>
  <c r="D249" i="1"/>
  <c r="I248" i="1"/>
  <c r="N248" i="1" s="1"/>
  <c r="F248" i="1"/>
  <c r="AJ248" i="1"/>
  <c r="AI248" i="1"/>
  <c r="AK248" i="1"/>
  <c r="L248" i="1"/>
  <c r="I249" i="1" l="1"/>
  <c r="N249" i="1" s="1"/>
  <c r="F249" i="1"/>
  <c r="AK249" i="1"/>
  <c r="L249" i="1"/>
  <c r="AJ249" i="1"/>
  <c r="AI249" i="1"/>
  <c r="D250" i="1"/>
  <c r="A251" i="1"/>
  <c r="B251" i="1" s="1"/>
  <c r="D251" i="1" l="1"/>
  <c r="A252" i="1"/>
  <c r="B252" i="1" s="1"/>
  <c r="I250" i="1"/>
  <c r="N250" i="1" s="1"/>
  <c r="F250" i="1"/>
  <c r="AK250" i="1"/>
  <c r="L250" i="1"/>
  <c r="AJ250" i="1"/>
  <c r="AI250" i="1"/>
  <c r="D252" i="1" l="1"/>
  <c r="A253" i="1"/>
  <c r="B253" i="1" s="1"/>
  <c r="I251" i="1"/>
  <c r="N251" i="1" s="1"/>
  <c r="F251" i="1"/>
  <c r="AI251" i="1"/>
  <c r="AK251" i="1"/>
  <c r="L251" i="1"/>
  <c r="AJ251" i="1"/>
  <c r="A254" i="1" l="1"/>
  <c r="B254" i="1" s="1"/>
  <c r="D253" i="1"/>
  <c r="I252" i="1"/>
  <c r="N252" i="1" s="1"/>
  <c r="F252" i="1"/>
  <c r="AJ252" i="1"/>
  <c r="AI252" i="1"/>
  <c r="L252" i="1"/>
  <c r="AK252" i="1"/>
  <c r="I253" i="1" l="1"/>
  <c r="N253" i="1" s="1"/>
  <c r="F253" i="1"/>
  <c r="AK253" i="1"/>
  <c r="L253" i="1"/>
  <c r="AJ253" i="1"/>
  <c r="AI253" i="1"/>
  <c r="A255" i="1"/>
  <c r="B255" i="1" s="1"/>
  <c r="D254" i="1"/>
  <c r="I254" i="1" l="1"/>
  <c r="N254" i="1" s="1"/>
  <c r="F254" i="1"/>
  <c r="AK254" i="1"/>
  <c r="L254" i="1"/>
  <c r="AJ254" i="1"/>
  <c r="AI254" i="1"/>
  <c r="D255" i="1"/>
  <c r="A256" i="1"/>
  <c r="B256" i="1" s="1"/>
  <c r="D256" i="1" l="1"/>
  <c r="A257" i="1"/>
  <c r="B257" i="1" s="1"/>
  <c r="I255" i="1"/>
  <c r="N255" i="1" s="1"/>
  <c r="F255" i="1"/>
  <c r="AI255" i="1"/>
  <c r="AK255" i="1"/>
  <c r="L255" i="1"/>
  <c r="AJ255" i="1"/>
  <c r="A258" i="1" l="1"/>
  <c r="B258" i="1" s="1"/>
  <c r="D257" i="1"/>
  <c r="I256" i="1"/>
  <c r="N256" i="1" s="1"/>
  <c r="F256" i="1"/>
  <c r="AJ256" i="1"/>
  <c r="AI256" i="1"/>
  <c r="L256" i="1"/>
  <c r="AK256" i="1"/>
  <c r="F257" i="1" l="1"/>
  <c r="I257" i="1"/>
  <c r="N257" i="1" s="1"/>
  <c r="AK257" i="1"/>
  <c r="L257" i="1"/>
  <c r="AJ257" i="1"/>
  <c r="AI257" i="1"/>
  <c r="D258" i="1"/>
  <c r="A259" i="1"/>
  <c r="B259" i="1" s="1"/>
  <c r="D259" i="1" l="1"/>
  <c r="A260" i="1"/>
  <c r="B260" i="1" s="1"/>
  <c r="I258" i="1"/>
  <c r="N258" i="1" s="1"/>
  <c r="F258" i="1"/>
  <c r="AK258" i="1"/>
  <c r="L258" i="1"/>
  <c r="AJ258" i="1"/>
  <c r="AI258" i="1"/>
  <c r="D260" i="1" l="1"/>
  <c r="A261" i="1"/>
  <c r="B261" i="1" s="1"/>
  <c r="I259" i="1"/>
  <c r="N259" i="1" s="1"/>
  <c r="F259" i="1"/>
  <c r="AI259" i="1"/>
  <c r="AK259" i="1"/>
  <c r="L259" i="1"/>
  <c r="AJ259" i="1"/>
  <c r="A262" i="1" l="1"/>
  <c r="B262" i="1" s="1"/>
  <c r="D261" i="1"/>
  <c r="I260" i="1"/>
  <c r="N260" i="1" s="1"/>
  <c r="F260" i="1"/>
  <c r="AJ260" i="1"/>
  <c r="AI260" i="1"/>
  <c r="AK260" i="1"/>
  <c r="L260" i="1"/>
  <c r="I261" i="1" l="1"/>
  <c r="N261" i="1" s="1"/>
  <c r="F261" i="1"/>
  <c r="AK261" i="1"/>
  <c r="L261" i="1"/>
  <c r="AJ261" i="1"/>
  <c r="AI261" i="1"/>
  <c r="D262" i="1"/>
  <c r="A263" i="1"/>
  <c r="B263" i="1" s="1"/>
  <c r="A264" i="1" l="1"/>
  <c r="B264" i="1" s="1"/>
  <c r="D263" i="1"/>
  <c r="I262" i="1"/>
  <c r="N262" i="1" s="1"/>
  <c r="F262" i="1"/>
  <c r="AK262" i="1"/>
  <c r="L262" i="1"/>
  <c r="AJ262" i="1"/>
  <c r="AI262" i="1"/>
  <c r="I263" i="1" l="1"/>
  <c r="N263" i="1" s="1"/>
  <c r="F263" i="1"/>
  <c r="AI263" i="1"/>
  <c r="AK263" i="1"/>
  <c r="L263" i="1"/>
  <c r="AJ263" i="1"/>
  <c r="D264" i="1"/>
  <c r="A265" i="1"/>
  <c r="B265" i="1" s="1"/>
  <c r="A266" i="1" l="1"/>
  <c r="B266" i="1" s="1"/>
  <c r="D265" i="1"/>
  <c r="I264" i="1"/>
  <c r="N264" i="1" s="1"/>
  <c r="F264" i="1"/>
  <c r="AJ264" i="1"/>
  <c r="AI264" i="1"/>
  <c r="L264" i="1"/>
  <c r="AK264" i="1"/>
  <c r="I265" i="1" l="1"/>
  <c r="N265" i="1" s="1"/>
  <c r="F265" i="1"/>
  <c r="AK265" i="1"/>
  <c r="L265" i="1"/>
  <c r="AJ265" i="1"/>
  <c r="AI265" i="1"/>
  <c r="D266" i="1"/>
  <c r="A267" i="1"/>
  <c r="B267" i="1" s="1"/>
  <c r="D267" i="1" l="1"/>
  <c r="A268" i="1"/>
  <c r="B268" i="1" s="1"/>
  <c r="I266" i="1"/>
  <c r="N266" i="1" s="1"/>
  <c r="F266" i="1"/>
  <c r="AK266" i="1"/>
  <c r="L266" i="1"/>
  <c r="AJ266" i="1"/>
  <c r="AI266" i="1"/>
  <c r="D268" i="1" l="1"/>
  <c r="A269" i="1"/>
  <c r="B269" i="1" s="1"/>
  <c r="I267" i="1"/>
  <c r="N267" i="1" s="1"/>
  <c r="F267" i="1"/>
  <c r="AI267" i="1"/>
  <c r="AK267" i="1"/>
  <c r="L267" i="1"/>
  <c r="AJ267" i="1"/>
  <c r="A270" i="1" l="1"/>
  <c r="B270" i="1" s="1"/>
  <c r="D269" i="1"/>
  <c r="I268" i="1"/>
  <c r="N268" i="1" s="1"/>
  <c r="F268" i="1"/>
  <c r="AJ268" i="1"/>
  <c r="AI268" i="1"/>
  <c r="AK268" i="1"/>
  <c r="L268" i="1"/>
  <c r="I269" i="1" l="1"/>
  <c r="N269" i="1" s="1"/>
  <c r="F269" i="1"/>
  <c r="AK269" i="1"/>
  <c r="L269" i="1"/>
  <c r="AJ269" i="1"/>
  <c r="AI269" i="1"/>
  <c r="A271" i="1"/>
  <c r="B271" i="1" s="1"/>
  <c r="D270" i="1"/>
  <c r="I270" i="1" l="1"/>
  <c r="N270" i="1" s="1"/>
  <c r="F270" i="1"/>
  <c r="AK270" i="1"/>
  <c r="L270" i="1"/>
  <c r="AJ270" i="1"/>
  <c r="AI270" i="1"/>
  <c r="D271" i="1"/>
  <c r="A272" i="1"/>
  <c r="B272" i="1" s="1"/>
  <c r="D272" i="1" l="1"/>
  <c r="A273" i="1"/>
  <c r="B273" i="1" s="1"/>
  <c r="I271" i="1"/>
  <c r="N271" i="1" s="1"/>
  <c r="F271" i="1"/>
  <c r="AI271" i="1"/>
  <c r="AK271" i="1"/>
  <c r="L271" i="1"/>
  <c r="AJ271" i="1"/>
  <c r="A274" i="1" l="1"/>
  <c r="B274" i="1" s="1"/>
  <c r="D273" i="1"/>
  <c r="I272" i="1"/>
  <c r="N272" i="1" s="1"/>
  <c r="F272" i="1"/>
  <c r="AJ272" i="1"/>
  <c r="AI272" i="1"/>
  <c r="L272" i="1"/>
  <c r="AK272" i="1"/>
  <c r="I273" i="1" l="1"/>
  <c r="N273" i="1" s="1"/>
  <c r="F273" i="1"/>
  <c r="AK273" i="1"/>
  <c r="L273" i="1"/>
  <c r="AJ273" i="1"/>
  <c r="AI273" i="1"/>
  <c r="D274" i="1"/>
  <c r="A275" i="1"/>
  <c r="B275" i="1" s="1"/>
  <c r="D275" i="1" l="1"/>
  <c r="A276" i="1"/>
  <c r="B276" i="1" s="1"/>
  <c r="I274" i="1"/>
  <c r="N274" i="1" s="1"/>
  <c r="F274" i="1"/>
  <c r="AK274" i="1"/>
  <c r="L274" i="1"/>
  <c r="AJ274" i="1"/>
  <c r="AI274" i="1"/>
  <c r="D276" i="1" l="1"/>
  <c r="A277" i="1"/>
  <c r="B277" i="1" s="1"/>
  <c r="I275" i="1"/>
  <c r="N275" i="1" s="1"/>
  <c r="F275" i="1"/>
  <c r="AI275" i="1"/>
  <c r="AK275" i="1"/>
  <c r="L275" i="1"/>
  <c r="AJ275" i="1"/>
  <c r="A278" i="1" l="1"/>
  <c r="B278" i="1" s="1"/>
  <c r="D277" i="1"/>
  <c r="I276" i="1"/>
  <c r="N276" i="1" s="1"/>
  <c r="F276" i="1"/>
  <c r="AJ276" i="1"/>
  <c r="AI276" i="1"/>
  <c r="AK276" i="1"/>
  <c r="L276" i="1"/>
  <c r="I277" i="1" l="1"/>
  <c r="N277" i="1" s="1"/>
  <c r="F277" i="1"/>
  <c r="AK277" i="1"/>
  <c r="L277" i="1"/>
  <c r="AJ277" i="1"/>
  <c r="AI277" i="1"/>
  <c r="D278" i="1"/>
  <c r="A279" i="1"/>
  <c r="B279" i="1" s="1"/>
  <c r="A280" i="1" l="1"/>
  <c r="B280" i="1" s="1"/>
  <c r="D279" i="1"/>
  <c r="I278" i="1"/>
  <c r="N278" i="1" s="1"/>
  <c r="F278" i="1"/>
  <c r="AK278" i="1"/>
  <c r="L278" i="1"/>
  <c r="AJ278" i="1"/>
  <c r="AI278" i="1"/>
  <c r="I279" i="1" l="1"/>
  <c r="N279" i="1" s="1"/>
  <c r="F279" i="1"/>
  <c r="AI279" i="1"/>
  <c r="AK279" i="1"/>
  <c r="L279" i="1"/>
  <c r="AJ279" i="1"/>
  <c r="D280" i="1"/>
  <c r="A281" i="1"/>
  <c r="B281" i="1" s="1"/>
  <c r="A282" i="1" l="1"/>
  <c r="B282" i="1" s="1"/>
  <c r="D281" i="1"/>
  <c r="F280" i="1"/>
  <c r="I280" i="1"/>
  <c r="N280" i="1" s="1"/>
  <c r="AJ280" i="1"/>
  <c r="AI280" i="1"/>
  <c r="AK280" i="1"/>
  <c r="L280" i="1"/>
  <c r="I281" i="1" l="1"/>
  <c r="N281" i="1" s="1"/>
  <c r="F281" i="1"/>
  <c r="AK281" i="1"/>
  <c r="L281" i="1"/>
  <c r="AJ281" i="1"/>
  <c r="AI281" i="1"/>
  <c r="D282" i="1"/>
  <c r="A283" i="1"/>
  <c r="B283" i="1" s="1"/>
  <c r="D283" i="1" l="1"/>
  <c r="A284" i="1"/>
  <c r="B284" i="1" s="1"/>
  <c r="I282" i="1"/>
  <c r="N282" i="1" s="1"/>
  <c r="F282" i="1"/>
  <c r="AK282" i="1"/>
  <c r="L282" i="1"/>
  <c r="AJ282" i="1"/>
  <c r="AI282" i="1"/>
  <c r="D284" i="1" l="1"/>
  <c r="A285" i="1"/>
  <c r="B285" i="1" s="1"/>
  <c r="I283" i="1"/>
  <c r="N283" i="1" s="1"/>
  <c r="F283" i="1"/>
  <c r="AI283" i="1"/>
  <c r="AK283" i="1"/>
  <c r="L283" i="1"/>
  <c r="AJ283" i="1"/>
  <c r="A286" i="1" l="1"/>
  <c r="B286" i="1" s="1"/>
  <c r="D285" i="1"/>
  <c r="I284" i="1"/>
  <c r="N284" i="1" s="1"/>
  <c r="F284" i="1"/>
  <c r="AJ284" i="1"/>
  <c r="AI284" i="1"/>
  <c r="AK284" i="1"/>
  <c r="L284" i="1"/>
  <c r="I285" i="1" l="1"/>
  <c r="N285" i="1" s="1"/>
  <c r="F285" i="1"/>
  <c r="AK285" i="1"/>
  <c r="L285" i="1"/>
  <c r="AJ285" i="1"/>
  <c r="AI285" i="1"/>
  <c r="A287" i="1"/>
  <c r="B287" i="1" s="1"/>
  <c r="D286" i="1"/>
  <c r="I286" i="1" l="1"/>
  <c r="N286" i="1" s="1"/>
  <c r="F286" i="1"/>
  <c r="AI286" i="1"/>
  <c r="AK286" i="1"/>
  <c r="L286" i="1"/>
  <c r="AJ286" i="1"/>
  <c r="D287" i="1"/>
  <c r="A288" i="1"/>
  <c r="B288" i="1" s="1"/>
  <c r="D288" i="1" l="1"/>
  <c r="A289" i="1"/>
  <c r="B289" i="1" s="1"/>
  <c r="I287" i="1"/>
  <c r="N287" i="1" s="1"/>
  <c r="F287" i="1"/>
  <c r="AI287" i="1"/>
  <c r="AK287" i="1"/>
  <c r="L287" i="1"/>
  <c r="AJ287" i="1"/>
  <c r="A290" i="1" l="1"/>
  <c r="B290" i="1" s="1"/>
  <c r="D289" i="1"/>
  <c r="I288" i="1"/>
  <c r="N288" i="1" s="1"/>
  <c r="F288" i="1"/>
  <c r="AJ288" i="1"/>
  <c r="AK288" i="1"/>
  <c r="AI288" i="1"/>
  <c r="L288" i="1"/>
  <c r="I289" i="1" l="1"/>
  <c r="N289" i="1" s="1"/>
  <c r="F289" i="1"/>
  <c r="AK289" i="1"/>
  <c r="L289" i="1"/>
  <c r="AJ289" i="1"/>
  <c r="AI289" i="1"/>
  <c r="D290" i="1"/>
  <c r="A291" i="1"/>
  <c r="B291" i="1" s="1"/>
  <c r="D291" i="1" l="1"/>
  <c r="A292" i="1"/>
  <c r="B292" i="1" s="1"/>
  <c r="I290" i="1"/>
  <c r="N290" i="1" s="1"/>
  <c r="F290" i="1"/>
  <c r="AK290" i="1"/>
  <c r="L290" i="1"/>
  <c r="AI290" i="1"/>
  <c r="AJ290" i="1"/>
  <c r="D292" i="1" l="1"/>
  <c r="A293" i="1"/>
  <c r="B293" i="1" s="1"/>
  <c r="I291" i="1"/>
  <c r="N291" i="1" s="1"/>
  <c r="F291" i="1"/>
  <c r="AI291" i="1"/>
  <c r="AK291" i="1"/>
  <c r="L291" i="1"/>
  <c r="AJ291" i="1"/>
  <c r="A294" i="1" l="1"/>
  <c r="B294" i="1" s="1"/>
  <c r="D293" i="1"/>
  <c r="I292" i="1"/>
  <c r="N292" i="1" s="1"/>
  <c r="F292" i="1"/>
  <c r="AJ292" i="1"/>
  <c r="AK292" i="1"/>
  <c r="AI292" i="1"/>
  <c r="L292" i="1"/>
  <c r="I293" i="1" l="1"/>
  <c r="N293" i="1" s="1"/>
  <c r="F293" i="1"/>
  <c r="AK293" i="1"/>
  <c r="L293" i="1"/>
  <c r="AJ293" i="1"/>
  <c r="AI293" i="1"/>
  <c r="D294" i="1"/>
  <c r="A295" i="1"/>
  <c r="B295" i="1" s="1"/>
  <c r="I294" i="1" l="1"/>
  <c r="N294" i="1" s="1"/>
  <c r="F294" i="1"/>
  <c r="AK294" i="1"/>
  <c r="L294" i="1"/>
  <c r="AI294" i="1"/>
  <c r="AJ294" i="1"/>
  <c r="A296" i="1"/>
  <c r="B296" i="1" s="1"/>
  <c r="D295" i="1"/>
  <c r="I295" i="1" l="1"/>
  <c r="N295" i="1" s="1"/>
  <c r="F295" i="1"/>
  <c r="AI295" i="1"/>
  <c r="AK295" i="1"/>
  <c r="L295" i="1"/>
  <c r="AJ295" i="1"/>
  <c r="D296" i="1"/>
  <c r="A297" i="1"/>
  <c r="B297" i="1" s="1"/>
  <c r="A298" i="1" l="1"/>
  <c r="B298" i="1" s="1"/>
  <c r="D297" i="1"/>
  <c r="I296" i="1"/>
  <c r="N296" i="1" s="1"/>
  <c r="F296" i="1"/>
  <c r="AJ296" i="1"/>
  <c r="AK296" i="1"/>
  <c r="AI296" i="1"/>
  <c r="L296" i="1"/>
  <c r="I297" i="1" l="1"/>
  <c r="N297" i="1" s="1"/>
  <c r="F297" i="1"/>
  <c r="AK297" i="1"/>
  <c r="L297" i="1"/>
  <c r="AJ297" i="1"/>
  <c r="AI297" i="1"/>
  <c r="D298" i="1"/>
  <c r="A299" i="1"/>
  <c r="B299" i="1" s="1"/>
  <c r="D299" i="1" l="1"/>
  <c r="A300" i="1"/>
  <c r="B300" i="1" s="1"/>
  <c r="I298" i="1"/>
  <c r="N298" i="1" s="1"/>
  <c r="F298" i="1"/>
  <c r="AK298" i="1"/>
  <c r="L298" i="1"/>
  <c r="AI298" i="1"/>
  <c r="AJ298" i="1"/>
  <c r="D300" i="1" l="1"/>
  <c r="A301" i="1"/>
  <c r="B301" i="1" s="1"/>
  <c r="I299" i="1"/>
  <c r="N299" i="1" s="1"/>
  <c r="F299" i="1"/>
  <c r="AI299" i="1"/>
  <c r="AK299" i="1"/>
  <c r="L299" i="1"/>
  <c r="AJ299" i="1"/>
  <c r="A302" i="1" l="1"/>
  <c r="B302" i="1" s="1"/>
  <c r="D301" i="1"/>
  <c r="I300" i="1"/>
  <c r="N300" i="1" s="1"/>
  <c r="F300" i="1"/>
  <c r="AJ300" i="1"/>
  <c r="AK300" i="1"/>
  <c r="AI300" i="1"/>
  <c r="L300" i="1"/>
  <c r="I301" i="1" l="1"/>
  <c r="N301" i="1" s="1"/>
  <c r="F301" i="1"/>
  <c r="AK301" i="1"/>
  <c r="L301" i="1"/>
  <c r="AJ301" i="1"/>
  <c r="AI301" i="1"/>
  <c r="A303" i="1"/>
  <c r="B303" i="1" s="1"/>
  <c r="D302" i="1"/>
  <c r="I302" i="1" l="1"/>
  <c r="N302" i="1" s="1"/>
  <c r="F302" i="1"/>
  <c r="AK302" i="1"/>
  <c r="L302" i="1"/>
  <c r="AI302" i="1"/>
  <c r="AJ302" i="1"/>
  <c r="D303" i="1"/>
  <c r="A304" i="1"/>
  <c r="B304" i="1" s="1"/>
  <c r="D304" i="1" l="1"/>
  <c r="A305" i="1"/>
  <c r="B305" i="1" s="1"/>
  <c r="I303" i="1"/>
  <c r="N303" i="1" s="1"/>
  <c r="F303" i="1"/>
  <c r="AI303" i="1"/>
  <c r="AK303" i="1"/>
  <c r="L303" i="1"/>
  <c r="AJ303" i="1"/>
  <c r="A306" i="1" l="1"/>
  <c r="B306" i="1" s="1"/>
  <c r="D305" i="1"/>
  <c r="I304" i="1"/>
  <c r="N304" i="1" s="1"/>
  <c r="F304" i="1"/>
  <c r="AJ304" i="1"/>
  <c r="AK304" i="1"/>
  <c r="AI304" i="1"/>
  <c r="L304" i="1"/>
  <c r="I305" i="1" l="1"/>
  <c r="N305" i="1" s="1"/>
  <c r="F305" i="1"/>
  <c r="AK305" i="1"/>
  <c r="L305" i="1"/>
  <c r="AJ305" i="1"/>
  <c r="AI305" i="1"/>
  <c r="D306" i="1"/>
  <c r="A307" i="1"/>
  <c r="B307" i="1" s="1"/>
  <c r="D307" i="1" l="1"/>
  <c r="A308" i="1"/>
  <c r="B308" i="1" s="1"/>
  <c r="I306" i="1"/>
  <c r="N306" i="1" s="1"/>
  <c r="F306" i="1"/>
  <c r="AK306" i="1"/>
  <c r="L306" i="1"/>
  <c r="AI306" i="1"/>
  <c r="AJ306" i="1"/>
  <c r="D308" i="1" l="1"/>
  <c r="A309" i="1"/>
  <c r="B309" i="1" s="1"/>
  <c r="I307" i="1"/>
  <c r="N307" i="1" s="1"/>
  <c r="F307" i="1"/>
  <c r="AI307" i="1"/>
  <c r="AK307" i="1"/>
  <c r="L307" i="1"/>
  <c r="AJ307" i="1"/>
  <c r="A310" i="1" l="1"/>
  <c r="B310" i="1" s="1"/>
  <c r="D309" i="1"/>
  <c r="I308" i="1"/>
  <c r="N308" i="1" s="1"/>
  <c r="F308" i="1"/>
  <c r="AJ308" i="1"/>
  <c r="AK308" i="1"/>
  <c r="AI308" i="1"/>
  <c r="L308" i="1"/>
  <c r="I309" i="1" l="1"/>
  <c r="N309" i="1" s="1"/>
  <c r="F309" i="1"/>
  <c r="AK309" i="1"/>
  <c r="L309" i="1"/>
  <c r="AJ309" i="1"/>
  <c r="AI309" i="1"/>
  <c r="D310" i="1"/>
  <c r="A311" i="1"/>
  <c r="B311" i="1" s="1"/>
  <c r="A312" i="1" l="1"/>
  <c r="B312" i="1" s="1"/>
  <c r="D311" i="1"/>
  <c r="I310" i="1"/>
  <c r="N310" i="1" s="1"/>
  <c r="F310" i="1"/>
  <c r="AK310" i="1"/>
  <c r="L310" i="1"/>
  <c r="AI310" i="1"/>
  <c r="AJ310" i="1"/>
  <c r="I311" i="1" l="1"/>
  <c r="N311" i="1" s="1"/>
  <c r="F311" i="1"/>
  <c r="AI311" i="1"/>
  <c r="AK311" i="1"/>
  <c r="L311" i="1"/>
  <c r="AJ311" i="1"/>
  <c r="D312" i="1"/>
  <c r="A313" i="1"/>
  <c r="B313" i="1" s="1"/>
  <c r="A314" i="1" l="1"/>
  <c r="B314" i="1" s="1"/>
  <c r="D313" i="1"/>
  <c r="F312" i="1"/>
  <c r="I312" i="1"/>
  <c r="N312" i="1" s="1"/>
  <c r="AJ312" i="1"/>
  <c r="AI312" i="1"/>
  <c r="AK312" i="1"/>
  <c r="L312" i="1"/>
  <c r="I313" i="1" l="1"/>
  <c r="N313" i="1" s="1"/>
  <c r="F313" i="1"/>
  <c r="AK313" i="1"/>
  <c r="L313" i="1"/>
  <c r="AJ313" i="1"/>
  <c r="AI313" i="1"/>
  <c r="D314" i="1"/>
  <c r="A315" i="1"/>
  <c r="B315" i="1" s="1"/>
  <c r="D315" i="1" l="1"/>
  <c r="A316" i="1"/>
  <c r="B316" i="1" s="1"/>
  <c r="I314" i="1"/>
  <c r="N314" i="1" s="1"/>
  <c r="F314" i="1"/>
  <c r="AI314" i="1"/>
  <c r="AK314" i="1"/>
  <c r="L314" i="1"/>
  <c r="AJ314" i="1"/>
  <c r="D316" i="1" l="1"/>
  <c r="A317" i="1"/>
  <c r="B317" i="1" s="1"/>
  <c r="I315" i="1"/>
  <c r="N315" i="1" s="1"/>
  <c r="F315" i="1"/>
  <c r="AI315" i="1"/>
  <c r="AJ315" i="1"/>
  <c r="AK315" i="1"/>
  <c r="L315" i="1"/>
  <c r="A318" i="1" l="1"/>
  <c r="B318" i="1" s="1"/>
  <c r="D317" i="1"/>
  <c r="F316" i="1"/>
  <c r="I316" i="1"/>
  <c r="N316" i="1" s="1"/>
  <c r="AJ316" i="1"/>
  <c r="AI316" i="1"/>
  <c r="AK316" i="1"/>
  <c r="L316" i="1"/>
  <c r="I317" i="1" l="1"/>
  <c r="N317" i="1" s="1"/>
  <c r="F317" i="1"/>
  <c r="AK317" i="1"/>
  <c r="L317" i="1"/>
  <c r="AJ317" i="1"/>
  <c r="AI317" i="1"/>
  <c r="A319" i="1"/>
  <c r="B319" i="1" s="1"/>
  <c r="D318" i="1"/>
  <c r="I318" i="1" l="1"/>
  <c r="N318" i="1" s="1"/>
  <c r="F318" i="1"/>
  <c r="AI318" i="1"/>
  <c r="AK318" i="1"/>
  <c r="L318" i="1"/>
  <c r="AJ318" i="1"/>
  <c r="D319" i="1"/>
  <c r="A320" i="1"/>
  <c r="B320" i="1" s="1"/>
  <c r="I319" i="1" l="1"/>
  <c r="N319" i="1" s="1"/>
  <c r="F319" i="1"/>
  <c r="AI319" i="1"/>
  <c r="AJ319" i="1"/>
  <c r="AK319" i="1"/>
  <c r="L319" i="1"/>
  <c r="D320" i="1"/>
  <c r="A321" i="1"/>
  <c r="B321" i="1" s="1"/>
  <c r="A322" i="1" l="1"/>
  <c r="B322" i="1" s="1"/>
  <c r="D321" i="1"/>
  <c r="I320" i="1"/>
  <c r="N320" i="1" s="1"/>
  <c r="F320" i="1"/>
  <c r="AJ320" i="1"/>
  <c r="AI320" i="1"/>
  <c r="AK320" i="1"/>
  <c r="L320" i="1"/>
  <c r="I321" i="1" l="1"/>
  <c r="N321" i="1" s="1"/>
  <c r="F321" i="1"/>
  <c r="AK321" i="1"/>
  <c r="L321" i="1"/>
  <c r="AJ321" i="1"/>
  <c r="AI321" i="1"/>
  <c r="D322" i="1"/>
  <c r="A323" i="1"/>
  <c r="B323" i="1" s="1"/>
  <c r="D323" i="1" l="1"/>
  <c r="A324" i="1"/>
  <c r="B324" i="1" s="1"/>
  <c r="I322" i="1"/>
  <c r="N322" i="1" s="1"/>
  <c r="F322" i="1"/>
  <c r="AK322" i="1"/>
  <c r="L322" i="1"/>
  <c r="AI322" i="1"/>
  <c r="AJ322" i="1"/>
  <c r="D324" i="1" l="1"/>
  <c r="A325" i="1"/>
  <c r="B325" i="1" s="1"/>
  <c r="I323" i="1"/>
  <c r="N323" i="1" s="1"/>
  <c r="F323" i="1"/>
  <c r="AI323" i="1"/>
  <c r="AJ323" i="1"/>
  <c r="AK323" i="1"/>
  <c r="L323" i="1"/>
  <c r="A326" i="1" l="1"/>
  <c r="B326" i="1" s="1"/>
  <c r="D325" i="1"/>
  <c r="I324" i="1"/>
  <c r="N324" i="1" s="1"/>
  <c r="F324" i="1"/>
  <c r="AJ324" i="1"/>
  <c r="AI324" i="1"/>
  <c r="AK324" i="1"/>
  <c r="L324" i="1"/>
  <c r="I325" i="1" l="1"/>
  <c r="N325" i="1" s="1"/>
  <c r="F325" i="1"/>
  <c r="AK325" i="1"/>
  <c r="L325" i="1"/>
  <c r="AJ325" i="1"/>
  <c r="AI325" i="1"/>
  <c r="D326" i="1"/>
  <c r="A327" i="1"/>
  <c r="B327" i="1" s="1"/>
  <c r="D327" i="1" l="1"/>
  <c r="A328" i="1"/>
  <c r="B328" i="1" s="1"/>
  <c r="I326" i="1"/>
  <c r="N326" i="1" s="1"/>
  <c r="F326" i="1"/>
  <c r="AK326" i="1"/>
  <c r="L326" i="1"/>
  <c r="AI326" i="1"/>
  <c r="AJ326" i="1"/>
  <c r="D328" i="1" l="1"/>
  <c r="A329" i="1"/>
  <c r="B329" i="1" s="1"/>
  <c r="I327" i="1"/>
  <c r="N327" i="1" s="1"/>
  <c r="F327" i="1"/>
  <c r="AI327" i="1"/>
  <c r="AJ327" i="1"/>
  <c r="AK327" i="1"/>
  <c r="L327" i="1"/>
  <c r="A330" i="1" l="1"/>
  <c r="B330" i="1" s="1"/>
  <c r="D329" i="1"/>
  <c r="I328" i="1"/>
  <c r="N328" i="1" s="1"/>
  <c r="F328" i="1"/>
  <c r="AJ328" i="1"/>
  <c r="AI328" i="1"/>
  <c r="AK328" i="1"/>
  <c r="L328" i="1"/>
  <c r="I329" i="1" l="1"/>
  <c r="N329" i="1" s="1"/>
  <c r="F329" i="1"/>
  <c r="AK329" i="1"/>
  <c r="L329" i="1"/>
  <c r="AJ329" i="1"/>
  <c r="AI329" i="1"/>
  <c r="D330" i="1"/>
  <c r="A331" i="1"/>
  <c r="B331" i="1" s="1"/>
  <c r="D331" i="1" l="1"/>
  <c r="A332" i="1"/>
  <c r="B332" i="1" s="1"/>
  <c r="I330" i="1"/>
  <c r="N330" i="1" s="1"/>
  <c r="F330" i="1"/>
  <c r="AK330" i="1"/>
  <c r="L330" i="1"/>
  <c r="AI330" i="1"/>
  <c r="AJ330" i="1"/>
  <c r="D332" i="1" l="1"/>
  <c r="A333" i="1"/>
  <c r="B333" i="1" s="1"/>
  <c r="I331" i="1"/>
  <c r="N331" i="1" s="1"/>
  <c r="F331" i="1"/>
  <c r="AI331" i="1"/>
  <c r="AJ331" i="1"/>
  <c r="AK331" i="1"/>
  <c r="L331" i="1"/>
  <c r="A334" i="1" l="1"/>
  <c r="B334" i="1" s="1"/>
  <c r="D333" i="1"/>
  <c r="I332" i="1"/>
  <c r="N332" i="1" s="1"/>
  <c r="F332" i="1"/>
  <c r="AJ332" i="1"/>
  <c r="AI332" i="1"/>
  <c r="AK332" i="1"/>
  <c r="L332" i="1"/>
  <c r="I333" i="1" l="1"/>
  <c r="N333" i="1" s="1"/>
  <c r="F333" i="1"/>
  <c r="AK333" i="1"/>
  <c r="L333" i="1"/>
  <c r="AJ333" i="1"/>
  <c r="AI333" i="1"/>
  <c r="D334" i="1"/>
  <c r="A335" i="1"/>
  <c r="B335" i="1" s="1"/>
  <c r="D335" i="1" l="1"/>
  <c r="A336" i="1"/>
  <c r="B336" i="1" s="1"/>
  <c r="I334" i="1"/>
  <c r="N334" i="1" s="1"/>
  <c r="F334" i="1"/>
  <c r="AK334" i="1"/>
  <c r="L334" i="1"/>
  <c r="AI334" i="1"/>
  <c r="AJ334" i="1"/>
  <c r="D336" i="1" l="1"/>
  <c r="A337" i="1"/>
  <c r="B337" i="1" s="1"/>
  <c r="I335" i="1"/>
  <c r="N335" i="1" s="1"/>
  <c r="F335" i="1"/>
  <c r="AI335" i="1"/>
  <c r="AJ335" i="1"/>
  <c r="AK335" i="1"/>
  <c r="L335" i="1"/>
  <c r="A338" i="1" l="1"/>
  <c r="B338" i="1" s="1"/>
  <c r="D337" i="1"/>
  <c r="I336" i="1"/>
  <c r="N336" i="1" s="1"/>
  <c r="F336" i="1"/>
  <c r="AJ336" i="1"/>
  <c r="AI336" i="1"/>
  <c r="AK336" i="1"/>
  <c r="L336" i="1"/>
  <c r="I337" i="1" l="1"/>
  <c r="N337" i="1" s="1"/>
  <c r="F337" i="1"/>
  <c r="AK337" i="1"/>
  <c r="L337" i="1"/>
  <c r="AJ337" i="1"/>
  <c r="AI337" i="1"/>
  <c r="D338" i="1"/>
  <c r="A339" i="1"/>
  <c r="B339" i="1" s="1"/>
  <c r="D339" i="1" l="1"/>
  <c r="A340" i="1"/>
  <c r="B340" i="1" s="1"/>
  <c r="I338" i="1"/>
  <c r="N338" i="1" s="1"/>
  <c r="F338" i="1"/>
  <c r="AK338" i="1"/>
  <c r="L338" i="1"/>
  <c r="AI338" i="1"/>
  <c r="AJ338" i="1"/>
  <c r="D340" i="1" l="1"/>
  <c r="A341" i="1"/>
  <c r="B341" i="1" s="1"/>
  <c r="I339" i="1"/>
  <c r="N339" i="1" s="1"/>
  <c r="F339" i="1"/>
  <c r="AI339" i="1"/>
  <c r="AJ339" i="1"/>
  <c r="AK339" i="1"/>
  <c r="L339" i="1"/>
  <c r="A342" i="1" l="1"/>
  <c r="B342" i="1" s="1"/>
  <c r="D341" i="1"/>
  <c r="I340" i="1"/>
  <c r="N340" i="1" s="1"/>
  <c r="F340" i="1"/>
  <c r="AJ340" i="1"/>
  <c r="AI340" i="1"/>
  <c r="AK340" i="1"/>
  <c r="L340" i="1"/>
  <c r="I341" i="1" l="1"/>
  <c r="N341" i="1" s="1"/>
  <c r="F341" i="1"/>
  <c r="AK341" i="1"/>
  <c r="L341" i="1"/>
  <c r="AJ341" i="1"/>
  <c r="AI341" i="1"/>
  <c r="D342" i="1"/>
  <c r="A343" i="1"/>
  <c r="B343" i="1" s="1"/>
  <c r="D343" i="1" l="1"/>
  <c r="A344" i="1"/>
  <c r="B344" i="1" s="1"/>
  <c r="I342" i="1"/>
  <c r="N342" i="1" s="1"/>
  <c r="F342" i="1"/>
  <c r="AK342" i="1"/>
  <c r="L342" i="1"/>
  <c r="AI342" i="1"/>
  <c r="AJ342" i="1"/>
  <c r="D344" i="1" l="1"/>
  <c r="A345" i="1"/>
  <c r="B345" i="1" s="1"/>
  <c r="I343" i="1"/>
  <c r="N343" i="1" s="1"/>
  <c r="F343" i="1"/>
  <c r="AI343" i="1"/>
  <c r="AJ343" i="1"/>
  <c r="AK343" i="1"/>
  <c r="L343" i="1"/>
  <c r="A346" i="1" l="1"/>
  <c r="B346" i="1" s="1"/>
  <c r="D345" i="1"/>
  <c r="I344" i="1"/>
  <c r="N344" i="1" s="1"/>
  <c r="F344" i="1"/>
  <c r="AJ344" i="1"/>
  <c r="AI344" i="1"/>
  <c r="AK344" i="1"/>
  <c r="L344" i="1"/>
  <c r="I345" i="1" l="1"/>
  <c r="N345" i="1" s="1"/>
  <c r="F345" i="1"/>
  <c r="AK345" i="1"/>
  <c r="L345" i="1"/>
  <c r="AJ345" i="1"/>
  <c r="AI345" i="1"/>
  <c r="D346" i="1"/>
  <c r="A347" i="1"/>
  <c r="B347" i="1" s="1"/>
  <c r="D347" i="1" l="1"/>
  <c r="A348" i="1"/>
  <c r="B348" i="1" s="1"/>
  <c r="I346" i="1"/>
  <c r="N346" i="1" s="1"/>
  <c r="F346" i="1"/>
  <c r="AK346" i="1"/>
  <c r="L346" i="1"/>
  <c r="AI346" i="1"/>
  <c r="AJ346" i="1"/>
  <c r="D348" i="1" l="1"/>
  <c r="A349" i="1"/>
  <c r="B349" i="1" s="1"/>
  <c r="I347" i="1"/>
  <c r="N347" i="1" s="1"/>
  <c r="F347" i="1"/>
  <c r="AI347" i="1"/>
  <c r="AJ347" i="1"/>
  <c r="AK347" i="1"/>
  <c r="L347" i="1"/>
  <c r="A350" i="1" l="1"/>
  <c r="B350" i="1" s="1"/>
  <c r="D349" i="1"/>
  <c r="F348" i="1"/>
  <c r="I348" i="1"/>
  <c r="N348" i="1" s="1"/>
  <c r="AJ348" i="1"/>
  <c r="AI348" i="1"/>
  <c r="AK348" i="1"/>
  <c r="L348" i="1"/>
  <c r="I349" i="1" l="1"/>
  <c r="N349" i="1" s="1"/>
  <c r="F349" i="1"/>
  <c r="AK349" i="1"/>
  <c r="L349" i="1"/>
  <c r="AJ349" i="1"/>
  <c r="AI349" i="1"/>
  <c r="D350" i="1"/>
  <c r="A351" i="1"/>
  <c r="B351" i="1" s="1"/>
  <c r="D351" i="1" l="1"/>
  <c r="A352" i="1"/>
  <c r="B352" i="1" s="1"/>
  <c r="I350" i="1"/>
  <c r="N350" i="1" s="1"/>
  <c r="F350" i="1"/>
  <c r="AK350" i="1"/>
  <c r="L350" i="1"/>
  <c r="AI350" i="1"/>
  <c r="AJ350" i="1"/>
  <c r="D352" i="1" l="1"/>
  <c r="A353" i="1"/>
  <c r="B353" i="1" s="1"/>
  <c r="I351" i="1"/>
  <c r="N351" i="1" s="1"/>
  <c r="F351" i="1"/>
  <c r="AI351" i="1"/>
  <c r="AJ351" i="1"/>
  <c r="AK351" i="1"/>
  <c r="L351" i="1"/>
  <c r="A354" i="1" l="1"/>
  <c r="B354" i="1" s="1"/>
  <c r="D353" i="1"/>
  <c r="I352" i="1"/>
  <c r="N352" i="1" s="1"/>
  <c r="F352" i="1"/>
  <c r="AJ352" i="1"/>
  <c r="AI352" i="1"/>
  <c r="AK352" i="1"/>
  <c r="L352" i="1"/>
  <c r="I353" i="1" l="1"/>
  <c r="N353" i="1" s="1"/>
  <c r="F353" i="1"/>
  <c r="AK353" i="1"/>
  <c r="L353" i="1"/>
  <c r="AJ353" i="1"/>
  <c r="AI353" i="1"/>
  <c r="D354" i="1"/>
  <c r="A355" i="1"/>
  <c r="B355" i="1" s="1"/>
  <c r="D355" i="1" l="1"/>
  <c r="A356" i="1"/>
  <c r="B356" i="1" s="1"/>
  <c r="I354" i="1"/>
  <c r="N354" i="1" s="1"/>
  <c r="F354" i="1"/>
  <c r="AK354" i="1"/>
  <c r="L354" i="1"/>
  <c r="AI354" i="1"/>
  <c r="AJ354" i="1"/>
  <c r="D356" i="1" l="1"/>
  <c r="A357" i="1"/>
  <c r="B357" i="1" s="1"/>
  <c r="I355" i="1"/>
  <c r="N355" i="1" s="1"/>
  <c r="F355" i="1"/>
  <c r="AI355" i="1"/>
  <c r="AJ355" i="1"/>
  <c r="AK355" i="1"/>
  <c r="L355" i="1"/>
  <c r="A358" i="1" l="1"/>
  <c r="B358" i="1" s="1"/>
  <c r="D357" i="1"/>
  <c r="I356" i="1"/>
  <c r="N356" i="1" s="1"/>
  <c r="F356" i="1"/>
  <c r="AJ356" i="1"/>
  <c r="AI356" i="1"/>
  <c r="AK356" i="1"/>
  <c r="L356" i="1"/>
  <c r="I357" i="1" l="1"/>
  <c r="N357" i="1" s="1"/>
  <c r="F357" i="1"/>
  <c r="AK357" i="1"/>
  <c r="L357" i="1"/>
  <c r="AJ357" i="1"/>
  <c r="AI357" i="1"/>
  <c r="D358" i="1"/>
  <c r="A359" i="1"/>
  <c r="B359" i="1" s="1"/>
  <c r="D359" i="1" l="1"/>
  <c r="A360" i="1"/>
  <c r="B360" i="1" s="1"/>
  <c r="I358" i="1"/>
  <c r="N358" i="1" s="1"/>
  <c r="F358" i="1"/>
  <c r="AK358" i="1"/>
  <c r="L358" i="1"/>
  <c r="AI358" i="1"/>
  <c r="AJ358" i="1"/>
  <c r="D360" i="1" l="1"/>
  <c r="A361" i="1"/>
  <c r="B361" i="1" s="1"/>
  <c r="I359" i="1"/>
  <c r="N359" i="1" s="1"/>
  <c r="F359" i="1"/>
  <c r="AI359" i="1"/>
  <c r="AJ359" i="1"/>
  <c r="AK359" i="1"/>
  <c r="L359" i="1"/>
  <c r="A362" i="1" l="1"/>
  <c r="B362" i="1" s="1"/>
  <c r="D361" i="1"/>
  <c r="I360" i="1"/>
  <c r="N360" i="1" s="1"/>
  <c r="F360" i="1"/>
  <c r="AJ360" i="1"/>
  <c r="AI360" i="1"/>
  <c r="AK360" i="1"/>
  <c r="L360" i="1"/>
  <c r="I361" i="1" l="1"/>
  <c r="N361" i="1" s="1"/>
  <c r="F361" i="1"/>
  <c r="AK361" i="1"/>
  <c r="L361" i="1"/>
  <c r="AJ361" i="1"/>
  <c r="AI361" i="1"/>
  <c r="D362" i="1"/>
  <c r="A363" i="1"/>
  <c r="B363" i="1" s="1"/>
  <c r="D363" i="1" l="1"/>
  <c r="A364" i="1"/>
  <c r="B364" i="1" s="1"/>
  <c r="I362" i="1"/>
  <c r="N362" i="1" s="1"/>
  <c r="F362" i="1"/>
  <c r="AK362" i="1"/>
  <c r="L362" i="1"/>
  <c r="AI362" i="1"/>
  <c r="AJ362" i="1"/>
  <c r="D364" i="1" l="1"/>
  <c r="A365" i="1"/>
  <c r="B365" i="1" s="1"/>
  <c r="I363" i="1"/>
  <c r="N363" i="1" s="1"/>
  <c r="F363" i="1"/>
  <c r="AI363" i="1"/>
  <c r="AJ363" i="1"/>
  <c r="AK363" i="1"/>
  <c r="L363" i="1"/>
  <c r="A366" i="1" l="1"/>
  <c r="B366" i="1" s="1"/>
  <c r="D365" i="1"/>
  <c r="I364" i="1"/>
  <c r="N364" i="1" s="1"/>
  <c r="F364" i="1"/>
  <c r="AJ364" i="1"/>
  <c r="AI364" i="1"/>
  <c r="AK364" i="1"/>
  <c r="L364" i="1"/>
  <c r="I365" i="1" l="1"/>
  <c r="N365" i="1" s="1"/>
  <c r="F365" i="1"/>
  <c r="AK365" i="1"/>
  <c r="L365" i="1"/>
  <c r="AJ365" i="1"/>
  <c r="AI365" i="1"/>
  <c r="D366" i="1"/>
  <c r="A367" i="1"/>
  <c r="B367" i="1" s="1"/>
  <c r="D367" i="1" l="1"/>
  <c r="A368" i="1"/>
  <c r="B368" i="1" s="1"/>
  <c r="I366" i="1"/>
  <c r="N366" i="1" s="1"/>
  <c r="F366" i="1"/>
  <c r="AK366" i="1"/>
  <c r="L366" i="1"/>
  <c r="AI366" i="1"/>
  <c r="AJ366" i="1"/>
  <c r="D368" i="1" l="1"/>
  <c r="A369" i="1"/>
  <c r="B369" i="1" s="1"/>
  <c r="I367" i="1"/>
  <c r="N367" i="1" s="1"/>
  <c r="F367" i="1"/>
  <c r="AI367" i="1"/>
  <c r="AJ367" i="1"/>
  <c r="L367" i="1"/>
  <c r="AK367" i="1"/>
  <c r="A370" i="1" l="1"/>
  <c r="B370" i="1" s="1"/>
  <c r="D369" i="1"/>
  <c r="I368" i="1"/>
  <c r="N368" i="1" s="1"/>
  <c r="F368" i="1"/>
  <c r="AJ368" i="1"/>
  <c r="AI368" i="1"/>
  <c r="AK368" i="1"/>
  <c r="L368" i="1"/>
  <c r="I369" i="1" l="1"/>
  <c r="N369" i="1" s="1"/>
  <c r="F369" i="1"/>
  <c r="AK369" i="1"/>
  <c r="L369" i="1"/>
  <c r="AJ369" i="1"/>
  <c r="AI369" i="1"/>
  <c r="D370" i="1"/>
  <c r="A371" i="1"/>
  <c r="B371" i="1" s="1"/>
  <c r="D371" i="1" l="1"/>
  <c r="A372" i="1"/>
  <c r="B372" i="1" s="1"/>
  <c r="I370" i="1"/>
  <c r="N370" i="1" s="1"/>
  <c r="F370" i="1"/>
  <c r="AK370" i="1"/>
  <c r="L370" i="1"/>
  <c r="AI370" i="1"/>
  <c r="AJ370" i="1"/>
  <c r="D372" i="1" l="1"/>
  <c r="A373" i="1"/>
  <c r="B373" i="1" s="1"/>
  <c r="I371" i="1"/>
  <c r="N371" i="1" s="1"/>
  <c r="F371" i="1"/>
  <c r="AI371" i="1"/>
  <c r="AJ371" i="1"/>
  <c r="AK371" i="1"/>
  <c r="L371" i="1"/>
  <c r="A374" i="1" l="1"/>
  <c r="B374" i="1" s="1"/>
  <c r="D373" i="1"/>
  <c r="I372" i="1"/>
  <c r="N372" i="1" s="1"/>
  <c r="F372" i="1"/>
  <c r="AJ372" i="1"/>
  <c r="AI372" i="1"/>
  <c r="AK372" i="1"/>
  <c r="L372" i="1"/>
  <c r="I373" i="1" l="1"/>
  <c r="N373" i="1" s="1"/>
  <c r="F373" i="1"/>
  <c r="AK373" i="1"/>
  <c r="L373" i="1"/>
  <c r="AJ373" i="1"/>
  <c r="AI373" i="1"/>
  <c r="D374" i="1"/>
  <c r="A375" i="1"/>
  <c r="B375" i="1" s="1"/>
  <c r="D375" i="1" l="1"/>
  <c r="A376" i="1"/>
  <c r="B376" i="1" s="1"/>
  <c r="I374" i="1"/>
  <c r="N374" i="1" s="1"/>
  <c r="F374" i="1"/>
  <c r="AK374" i="1"/>
  <c r="L374" i="1"/>
  <c r="AI374" i="1"/>
  <c r="AJ374" i="1"/>
  <c r="D376" i="1" l="1"/>
  <c r="A377" i="1"/>
  <c r="B377" i="1" s="1"/>
  <c r="I375" i="1"/>
  <c r="N375" i="1" s="1"/>
  <c r="F375" i="1"/>
  <c r="AI375" i="1"/>
  <c r="AJ375" i="1"/>
  <c r="AK375" i="1"/>
  <c r="L375" i="1"/>
  <c r="A378" i="1" l="1"/>
  <c r="B378" i="1" s="1"/>
  <c r="D377" i="1"/>
  <c r="I376" i="1"/>
  <c r="N376" i="1" s="1"/>
  <c r="F376" i="1"/>
  <c r="AJ376" i="1"/>
  <c r="AI376" i="1"/>
  <c r="AK376" i="1"/>
  <c r="L376" i="1"/>
  <c r="I377" i="1" l="1"/>
  <c r="N377" i="1" s="1"/>
  <c r="F377" i="1"/>
  <c r="AK377" i="1"/>
  <c r="L377" i="1"/>
  <c r="AJ377" i="1"/>
  <c r="AI377" i="1"/>
  <c r="D378" i="1"/>
  <c r="A379" i="1"/>
  <c r="B379" i="1" s="1"/>
  <c r="D379" i="1" l="1"/>
  <c r="A380" i="1"/>
  <c r="B380" i="1" s="1"/>
  <c r="I378" i="1"/>
  <c r="N378" i="1" s="1"/>
  <c r="F378" i="1"/>
  <c r="AK378" i="1"/>
  <c r="L378" i="1"/>
  <c r="AI378" i="1"/>
  <c r="AJ378" i="1"/>
  <c r="D380" i="1" l="1"/>
  <c r="A381" i="1"/>
  <c r="B381" i="1" s="1"/>
  <c r="I379" i="1"/>
  <c r="N379" i="1" s="1"/>
  <c r="F379" i="1"/>
  <c r="AI379" i="1"/>
  <c r="AJ379" i="1"/>
  <c r="AK379" i="1"/>
  <c r="L379" i="1"/>
  <c r="A382" i="1" l="1"/>
  <c r="B382" i="1" s="1"/>
  <c r="D381" i="1"/>
  <c r="F380" i="1"/>
  <c r="I380" i="1"/>
  <c r="N380" i="1" s="1"/>
  <c r="AJ380" i="1"/>
  <c r="AI380" i="1"/>
  <c r="AK380" i="1"/>
  <c r="L380" i="1"/>
  <c r="I381" i="1" l="1"/>
  <c r="N381" i="1" s="1"/>
  <c r="F381" i="1"/>
  <c r="AK381" i="1"/>
  <c r="L381" i="1"/>
  <c r="AJ381" i="1"/>
  <c r="AI381" i="1"/>
  <c r="D382" i="1"/>
  <c r="A383" i="1"/>
  <c r="B383" i="1" s="1"/>
  <c r="D383" i="1" l="1"/>
  <c r="A384" i="1"/>
  <c r="B384" i="1" s="1"/>
  <c r="I382" i="1"/>
  <c r="N382" i="1" s="1"/>
  <c r="F382" i="1"/>
  <c r="AK382" i="1"/>
  <c r="L382" i="1"/>
  <c r="AI382" i="1"/>
  <c r="AJ382" i="1"/>
  <c r="D384" i="1" l="1"/>
  <c r="A385" i="1"/>
  <c r="B385" i="1" s="1"/>
  <c r="I383" i="1"/>
  <c r="N383" i="1" s="1"/>
  <c r="F383" i="1"/>
  <c r="AI383" i="1"/>
  <c r="AJ383" i="1"/>
  <c r="AK383" i="1"/>
  <c r="L383" i="1"/>
  <c r="A386" i="1" l="1"/>
  <c r="B386" i="1" s="1"/>
  <c r="D385" i="1"/>
  <c r="I384" i="1"/>
  <c r="N384" i="1" s="1"/>
  <c r="F384" i="1"/>
  <c r="AJ384" i="1"/>
  <c r="AI384" i="1"/>
  <c r="AK384" i="1"/>
  <c r="L384" i="1"/>
  <c r="I385" i="1" l="1"/>
  <c r="N385" i="1" s="1"/>
  <c r="F385" i="1"/>
  <c r="AK385" i="1"/>
  <c r="L385" i="1"/>
  <c r="AJ385" i="1"/>
  <c r="AI385" i="1"/>
  <c r="D386" i="1"/>
  <c r="A387" i="1"/>
  <c r="B387" i="1" s="1"/>
  <c r="D387" i="1" l="1"/>
  <c r="A388" i="1"/>
  <c r="B388" i="1" s="1"/>
  <c r="I386" i="1"/>
  <c r="N386" i="1" s="1"/>
  <c r="F386" i="1"/>
  <c r="AK386" i="1"/>
  <c r="L386" i="1"/>
  <c r="AI386" i="1"/>
  <c r="AJ386" i="1"/>
  <c r="D388" i="1" l="1"/>
  <c r="A389" i="1"/>
  <c r="B389" i="1" s="1"/>
  <c r="I387" i="1"/>
  <c r="N387" i="1" s="1"/>
  <c r="F387" i="1"/>
  <c r="AI387" i="1"/>
  <c r="AJ387" i="1"/>
  <c r="AK387" i="1"/>
  <c r="L387" i="1"/>
  <c r="A390" i="1" l="1"/>
  <c r="B390" i="1" s="1"/>
  <c r="D389" i="1"/>
  <c r="I388" i="1"/>
  <c r="N388" i="1" s="1"/>
  <c r="F388" i="1"/>
  <c r="AJ388" i="1"/>
  <c r="AI388" i="1"/>
  <c r="AK388" i="1"/>
  <c r="L388" i="1"/>
  <c r="I389" i="1" l="1"/>
  <c r="N389" i="1" s="1"/>
  <c r="F389" i="1"/>
  <c r="AK389" i="1"/>
  <c r="L389" i="1"/>
  <c r="AJ389" i="1"/>
  <c r="AI389" i="1"/>
  <c r="D390" i="1"/>
  <c r="A391" i="1"/>
  <c r="B391" i="1" s="1"/>
  <c r="D391" i="1" l="1"/>
  <c r="A392" i="1"/>
  <c r="B392" i="1" s="1"/>
  <c r="I390" i="1"/>
  <c r="N390" i="1" s="1"/>
  <c r="F390" i="1"/>
  <c r="AK390" i="1"/>
  <c r="L390" i="1"/>
  <c r="AI390" i="1"/>
  <c r="AJ390" i="1"/>
  <c r="D392" i="1" l="1"/>
  <c r="A393" i="1"/>
  <c r="B393" i="1" s="1"/>
  <c r="I391" i="1"/>
  <c r="N391" i="1" s="1"/>
  <c r="F391" i="1"/>
  <c r="AI391" i="1"/>
  <c r="AJ391" i="1"/>
  <c r="L391" i="1"/>
  <c r="AK391" i="1"/>
  <c r="A394" i="1" l="1"/>
  <c r="B394" i="1" s="1"/>
  <c r="D393" i="1"/>
  <c r="I392" i="1"/>
  <c r="N392" i="1" s="1"/>
  <c r="F392" i="1"/>
  <c r="AJ392" i="1"/>
  <c r="AI392" i="1"/>
  <c r="AK392" i="1"/>
  <c r="L392" i="1"/>
  <c r="I393" i="1" l="1"/>
  <c r="N393" i="1" s="1"/>
  <c r="F393" i="1"/>
  <c r="AK393" i="1"/>
  <c r="L393" i="1"/>
  <c r="AJ393" i="1"/>
  <c r="AI393" i="1"/>
  <c r="D394" i="1"/>
  <c r="A395" i="1"/>
  <c r="B395" i="1" s="1"/>
  <c r="D395" i="1" l="1"/>
  <c r="A396" i="1"/>
  <c r="B396" i="1" s="1"/>
  <c r="I394" i="1"/>
  <c r="N394" i="1" s="1"/>
  <c r="F394" i="1"/>
  <c r="AK394" i="1"/>
  <c r="L394" i="1"/>
  <c r="AI394" i="1"/>
  <c r="AJ394" i="1"/>
  <c r="D396" i="1" l="1"/>
  <c r="A397" i="1"/>
  <c r="B397" i="1" s="1"/>
  <c r="I395" i="1"/>
  <c r="N395" i="1" s="1"/>
  <c r="F395" i="1"/>
  <c r="AI395" i="1"/>
  <c r="AJ395" i="1"/>
  <c r="AK395" i="1"/>
  <c r="L395" i="1"/>
  <c r="A398" i="1" l="1"/>
  <c r="B398" i="1" s="1"/>
  <c r="D397" i="1"/>
  <c r="I396" i="1"/>
  <c r="N396" i="1" s="1"/>
  <c r="F396" i="1"/>
  <c r="AJ396" i="1"/>
  <c r="AI396" i="1"/>
  <c r="AK396" i="1"/>
  <c r="L396" i="1"/>
  <c r="I397" i="1" l="1"/>
  <c r="N397" i="1" s="1"/>
  <c r="F397" i="1"/>
  <c r="AK397" i="1"/>
  <c r="L397" i="1"/>
  <c r="AJ397" i="1"/>
  <c r="AI397" i="1"/>
  <c r="D398" i="1"/>
  <c r="A399" i="1"/>
  <c r="B399" i="1" s="1"/>
  <c r="D399" i="1" l="1"/>
  <c r="A400" i="1"/>
  <c r="B400" i="1" s="1"/>
  <c r="I398" i="1"/>
  <c r="N398" i="1" s="1"/>
  <c r="F398" i="1"/>
  <c r="AK398" i="1"/>
  <c r="L398" i="1"/>
  <c r="AI398" i="1"/>
  <c r="AJ398" i="1"/>
  <c r="D400" i="1" l="1"/>
  <c r="A401" i="1"/>
  <c r="B401" i="1" s="1"/>
  <c r="I399" i="1"/>
  <c r="N399" i="1" s="1"/>
  <c r="F399" i="1"/>
  <c r="AI399" i="1"/>
  <c r="AJ399" i="1"/>
  <c r="AK399" i="1"/>
  <c r="L399" i="1"/>
  <c r="A402" i="1" l="1"/>
  <c r="B402" i="1" s="1"/>
  <c r="D401" i="1"/>
  <c r="I400" i="1"/>
  <c r="N400" i="1" s="1"/>
  <c r="F400" i="1"/>
  <c r="AJ400" i="1"/>
  <c r="AI400" i="1"/>
  <c r="AK400" i="1"/>
  <c r="L400" i="1"/>
  <c r="I401" i="1" l="1"/>
  <c r="N401" i="1" s="1"/>
  <c r="F401" i="1"/>
  <c r="AK401" i="1"/>
  <c r="L401" i="1"/>
  <c r="AJ401" i="1"/>
  <c r="AI401" i="1"/>
  <c r="A403" i="1"/>
  <c r="B403" i="1" s="1"/>
  <c r="D402" i="1"/>
  <c r="I402" i="1" l="1"/>
  <c r="N402" i="1" s="1"/>
  <c r="F402" i="1"/>
  <c r="AK402" i="1"/>
  <c r="L402" i="1"/>
  <c r="AI402" i="1"/>
  <c r="AJ402" i="1"/>
  <c r="D403" i="1"/>
  <c r="A404" i="1"/>
  <c r="B404" i="1" s="1"/>
  <c r="D404" i="1" l="1"/>
  <c r="A405" i="1"/>
  <c r="B405" i="1" s="1"/>
  <c r="D405" i="1" s="1"/>
  <c r="I403" i="1"/>
  <c r="N403" i="1" s="1"/>
  <c r="F403" i="1"/>
  <c r="AI403" i="1"/>
  <c r="AJ403" i="1"/>
  <c r="L403" i="1"/>
  <c r="AK403" i="1"/>
  <c r="I405" i="1" l="1"/>
  <c r="N405" i="1" s="1"/>
  <c r="F405" i="1"/>
  <c r="F406" i="1" s="1"/>
  <c r="G2" i="6" s="1"/>
  <c r="G3" i="6" s="1"/>
  <c r="G4" i="6" s="1"/>
  <c r="AK405" i="1"/>
  <c r="L405" i="1"/>
  <c r="L406" i="1" s="1"/>
  <c r="AJ405" i="1"/>
  <c r="AI405" i="1"/>
  <c r="D406" i="1"/>
  <c r="I404" i="1"/>
  <c r="N404" i="1" s="1"/>
  <c r="F404" i="1"/>
  <c r="AJ404" i="1"/>
  <c r="AI404" i="1"/>
  <c r="AK404" i="1"/>
  <c r="L404" i="1"/>
  <c r="I406" i="1" l="1"/>
  <c r="H2" i="6" s="1"/>
  <c r="H3" i="6" s="1"/>
  <c r="H4" i="6" s="1"/>
  <c r="E2" i="6"/>
  <c r="AK406" i="1"/>
  <c r="AI406" i="1"/>
  <c r="AJ406" i="1"/>
  <c r="N406" i="1"/>
  <c r="E3" i="6" l="1"/>
  <c r="I2" i="6"/>
  <c r="I3" i="6" l="1"/>
  <c r="E4" i="6"/>
  <c r="I4" i="6" s="1"/>
</calcChain>
</file>

<file path=xl/sharedStrings.xml><?xml version="1.0" encoding="utf-8"?>
<sst xmlns="http://schemas.openxmlformats.org/spreadsheetml/2006/main" count="500" uniqueCount="52">
  <si>
    <t>start</t>
  </si>
  <si>
    <t>end</t>
  </si>
  <si>
    <t>Total:</t>
  </si>
  <si>
    <t>w/ trans</t>
  </si>
  <si>
    <t>w/o trans</t>
  </si>
  <si>
    <t>nBlooms</t>
  </si>
  <si>
    <t>bytes per bloom</t>
  </si>
  <si>
    <t>bits twiddled</t>
  </si>
  <si>
    <t>false positives</t>
  </si>
  <si>
    <t>blocks visited</t>
  </si>
  <si>
    <t>range</t>
  </si>
  <si>
    <t>total</t>
  </si>
  <si>
    <t>transactions</t>
  </si>
  <si>
    <t>blks w/ blms</t>
  </si>
  <si>
    <t>native</t>
  </si>
  <si>
    <t>non-adaptive</t>
  </si>
  <si>
    <t>adaptive</t>
  </si>
  <si>
    <t>nBytes in blooms</t>
  </si>
  <si>
    <t>blks w/o blms</t>
  </si>
  <si>
    <t>txs w/o blms</t>
  </si>
  <si>
    <t>txs w/ blms</t>
  </si>
  <si>
    <t>blk bytes</t>
  </si>
  <si>
    <t>support for bits twiddled</t>
  </si>
  <si>
    <t>bits twiddled per bloom</t>
  </si>
  <si>
    <t>pct of bits twiddled</t>
  </si>
  <si>
    <t>nominal blocks per bloom</t>
  </si>
  <si>
    <t>actual blocks per bloom</t>
  </si>
  <si>
    <t>performance smart contract</t>
  </si>
  <si>
    <t>performance accounts</t>
  </si>
  <si>
    <t>Adaptive Enhanced Bloom Filters - Analysis of Bytes Stored and Bits Twiddled</t>
  </si>
  <si>
    <t>support for native nBytes</t>
  </si>
  <si>
    <t>support for native nBlooms</t>
  </si>
  <si>
    <t>nBlocks</t>
  </si>
  <si>
    <t>blks w/ txs</t>
  </si>
  <si>
    <t>blks w/o txs</t>
  </si>
  <si>
    <t>nTrans</t>
  </si>
  <si>
    <t>nBytes</t>
  </si>
  <si>
    <t>nBits</t>
  </si>
  <si>
    <t>nom blks / bloom</t>
  </si>
  <si>
    <t>bit twiddled / bloom</t>
  </si>
  <si>
    <t>act blks / bloom</t>
  </si>
  <si>
    <t>pct of bits twidd</t>
  </si>
  <si>
    <t>accumulated bytes in blooms</t>
  </si>
  <si>
    <t>accumultated bits twiddled</t>
  </si>
  <si>
    <t>performance external account</t>
  </si>
  <si>
    <t>false positives external account</t>
  </si>
  <si>
    <t>false positives smart contract</t>
  </si>
  <si>
    <t>n/a</t>
  </si>
  <si>
    <t>data from August 2, 2017 up to block 4,5000,000 in groups of 10,000 blocks</t>
  </si>
  <si>
    <t>© 2017 by Great Hill Corporation. This document contains confidential and proprietary information. All rights reserved.</t>
  </si>
  <si>
    <t>per 10,000</t>
  </si>
  <si>
    <t>per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</si>
</sst>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trike/>
      <sz val="12"/>
      <color theme="0" tint="-0.149967955565050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  <font>
      <sz val="9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3" fontId="0" fillId="0" borderId="3" xfId="0" applyNumberFormat="1" applyBorder="1"/>
    <xf numFmtId="0" fontId="5" fillId="0" borderId="0" xfId="0" applyFont="1"/>
    <xf numFmtId="3" fontId="0" fillId="0" borderId="8" xfId="0" applyNumberFormat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0" fillId="0" borderId="14" xfId="0" applyBorder="1" applyAlignment="1">
      <alignment horizontal="center"/>
    </xf>
    <xf numFmtId="3" fontId="2" fillId="0" borderId="0" xfId="0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3" fontId="2" fillId="0" borderId="16" xfId="0" applyNumberFormat="1" applyFont="1" applyBorder="1"/>
    <xf numFmtId="0" fontId="1" fillId="2" borderId="1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8" fillId="3" borderId="1" xfId="0" applyFont="1" applyFill="1" applyBorder="1" applyAlignment="1">
      <alignment horizontal="centerContinuous"/>
    </xf>
    <xf numFmtId="0" fontId="8" fillId="3" borderId="17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3" fontId="9" fillId="0" borderId="0" xfId="0" applyNumberFormat="1" applyFont="1" applyBorder="1"/>
    <xf numFmtId="3" fontId="9" fillId="0" borderId="15" xfId="0" applyNumberFormat="1" applyFont="1" applyBorder="1"/>
    <xf numFmtId="0" fontId="9" fillId="0" borderId="13" xfId="0" applyFont="1" applyBorder="1" applyAlignment="1">
      <alignment horizontal="center"/>
    </xf>
    <xf numFmtId="3" fontId="9" fillId="0" borderId="8" xfId="0" applyNumberFormat="1" applyFont="1" applyBorder="1"/>
    <xf numFmtId="3" fontId="9" fillId="0" borderId="9" xfId="0" applyNumberFormat="1" applyFont="1" applyBorder="1"/>
    <xf numFmtId="3" fontId="10" fillId="0" borderId="4" xfId="0" applyNumberFormat="1" applyFont="1" applyBorder="1"/>
    <xf numFmtId="3" fontId="10" fillId="0" borderId="18" xfId="0" applyNumberFormat="1" applyFont="1" applyBorder="1"/>
    <xf numFmtId="3" fontId="10" fillId="0" borderId="7" xfId="0" applyNumberFormat="1" applyFont="1" applyBorder="1"/>
    <xf numFmtId="3" fontId="0" fillId="0" borderId="0" xfId="0" applyNumberFormat="1"/>
    <xf numFmtId="0" fontId="10" fillId="2" borderId="1" xfId="0" applyFont="1" applyFill="1" applyBorder="1" applyAlignment="1">
      <alignment horizontal="centerContinuous"/>
    </xf>
    <xf numFmtId="0" fontId="10" fillId="2" borderId="2" xfId="0" applyFont="1" applyFill="1" applyBorder="1" applyAlignment="1">
      <alignment horizontal="centerContinuous"/>
    </xf>
    <xf numFmtId="0" fontId="10" fillId="2" borderId="6" xfId="0" applyFont="1" applyFill="1" applyBorder="1" applyAlignment="1">
      <alignment horizontal="centerContinuous"/>
    </xf>
    <xf numFmtId="3" fontId="2" fillId="0" borderId="0" xfId="0" applyNumberFormat="1" applyFont="1"/>
    <xf numFmtId="0" fontId="8" fillId="3" borderId="2" xfId="0" applyFont="1" applyFill="1" applyBorder="1" applyAlignment="1">
      <alignment horizontal="centerContinuous"/>
    </xf>
    <xf numFmtId="10" fontId="0" fillId="0" borderId="3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6" xfId="0" applyNumberFormat="1" applyBorder="1"/>
    <xf numFmtId="10" fontId="0" fillId="0" borderId="11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2" fillId="0" borderId="10" xfId="0" applyNumberFormat="1" applyFont="1" applyBorder="1"/>
    <xf numFmtId="4" fontId="2" fillId="0" borderId="16" xfId="0" applyNumberFormat="1" applyFont="1" applyBorder="1"/>
    <xf numFmtId="4" fontId="2" fillId="0" borderId="11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1" xfId="0" applyNumberFormat="1" applyBorder="1"/>
    <xf numFmtId="10" fontId="11" fillId="0" borderId="3" xfId="0" applyNumberFormat="1" applyFont="1" applyBorder="1"/>
    <xf numFmtId="3" fontId="12" fillId="0" borderId="0" xfId="0" applyNumberFormat="1" applyFont="1" applyBorder="1"/>
    <xf numFmtId="3" fontId="12" fillId="0" borderId="8" xfId="0" applyNumberFormat="1" applyFont="1" applyBorder="1"/>
    <xf numFmtId="3" fontId="12" fillId="0" borderId="3" xfId="0" applyNumberFormat="1" applyFont="1" applyBorder="1"/>
    <xf numFmtId="3" fontId="12" fillId="0" borderId="5" xfId="0" applyNumberFormat="1" applyFont="1" applyBorder="1"/>
    <xf numFmtId="3" fontId="12" fillId="0" borderId="15" xfId="0" applyNumberFormat="1" applyFont="1" applyBorder="1"/>
    <xf numFmtId="3" fontId="12" fillId="0" borderId="9" xfId="0" applyNumberFormat="1" applyFont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13" fillId="0" borderId="0" xfId="0" applyNumberFormat="1" applyFont="1" applyBorder="1"/>
    <xf numFmtId="3" fontId="13" fillId="0" borderId="8" xfId="0" applyNumberFormat="1" applyFont="1" applyBorder="1"/>
    <xf numFmtId="3" fontId="14" fillId="0" borderId="16" xfId="0" applyNumberFormat="1" applyFont="1" applyBorder="1"/>
    <xf numFmtId="3" fontId="14" fillId="0" borderId="11" xfId="0" applyNumberFormat="1" applyFont="1" applyBorder="1"/>
    <xf numFmtId="3" fontId="15" fillId="0" borderId="16" xfId="0" applyNumberFormat="1" applyFont="1" applyBorder="1"/>
    <xf numFmtId="3" fontId="15" fillId="0" borderId="10" xfId="0" applyNumberFormat="1" applyFont="1" applyBorder="1"/>
    <xf numFmtId="3" fontId="15" fillId="0" borderId="11" xfId="0" applyNumberFormat="1" applyFont="1" applyBorder="1"/>
    <xf numFmtId="0" fontId="16" fillId="0" borderId="12" xfId="0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3" fontId="1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Bits Twiddled</a:t>
            </a:r>
            <a:r>
              <a:rPr lang="en-US" baseline="0"/>
              <a:t> per Bloom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Data!$BF$5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Data!$BF$6:$BF$405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2.978515625E-2</c:v>
                </c:pt>
                <c:pt idx="6">
                  <c:v>3.2823350694444448E-2</c:v>
                </c:pt>
                <c:pt idx="7">
                  <c:v>2.9993096713362068E-2</c:v>
                </c:pt>
                <c:pt idx="8">
                  <c:v>3.0596293490239294E-2</c:v>
                </c:pt>
                <c:pt idx="9">
                  <c:v>3.2790826291454078E-2</c:v>
                </c:pt>
                <c:pt idx="10">
                  <c:v>2.9230608258928571E-2</c:v>
                </c:pt>
                <c:pt idx="11">
                  <c:v>3.0788845486111112E-2</c:v>
                </c:pt>
                <c:pt idx="12">
                  <c:v>3.118896484375E-2</c:v>
                </c:pt>
                <c:pt idx="13">
                  <c:v>3.5379464285714285E-2</c:v>
                </c:pt>
                <c:pt idx="14">
                  <c:v>3.4465766391871162E-2</c:v>
                </c:pt>
                <c:pt idx="15">
                  <c:v>3.2969156901041664E-2</c:v>
                </c:pt>
                <c:pt idx="16">
                  <c:v>2.8852539062500002E-2</c:v>
                </c:pt>
                <c:pt idx="17">
                  <c:v>3.1180862831858409E-2</c:v>
                </c:pt>
                <c:pt idx="18">
                  <c:v>3.6336778085443035E-2</c:v>
                </c:pt>
                <c:pt idx="19">
                  <c:v>3.3993320610687022E-2</c:v>
                </c:pt>
                <c:pt idx="20">
                  <c:v>3.3208737428160919E-2</c:v>
                </c:pt>
                <c:pt idx="21">
                  <c:v>3.1508672805059521E-2</c:v>
                </c:pt>
                <c:pt idx="22">
                  <c:v>2.9984907670454544E-2</c:v>
                </c:pt>
                <c:pt idx="23">
                  <c:v>3.1255194481382982E-2</c:v>
                </c:pt>
                <c:pt idx="24">
                  <c:v>2.8894936166158538E-2</c:v>
                </c:pt>
                <c:pt idx="25">
                  <c:v>3.1635543339932126E-2</c:v>
                </c:pt>
                <c:pt idx="26">
                  <c:v>3.1420661407766989E-2</c:v>
                </c:pt>
                <c:pt idx="27">
                  <c:v>3.294020432692308E-2</c:v>
                </c:pt>
                <c:pt idx="28">
                  <c:v>3.2862463662790699E-2</c:v>
                </c:pt>
                <c:pt idx="29">
                  <c:v>3.0563055300245098E-2</c:v>
                </c:pt>
                <c:pt idx="30">
                  <c:v>3.2311527739537445E-2</c:v>
                </c:pt>
                <c:pt idx="31">
                  <c:v>3.1624861589566927E-2</c:v>
                </c:pt>
                <c:pt idx="32">
                  <c:v>3.2943960336538458E-2</c:v>
                </c:pt>
                <c:pt idx="33">
                  <c:v>3.3487309854497355E-2</c:v>
                </c:pt>
                <c:pt idx="34">
                  <c:v>2.9390682727832511E-2</c:v>
                </c:pt>
                <c:pt idx="35">
                  <c:v>3.0997721354166667E-2</c:v>
                </c:pt>
                <c:pt idx="36">
                  <c:v>2.9035701308139535E-2</c:v>
                </c:pt>
                <c:pt idx="37">
                  <c:v>3.0461237980769232E-2</c:v>
                </c:pt>
                <c:pt idx="38">
                  <c:v>2.8184678819444444E-2</c:v>
                </c:pt>
                <c:pt idx="39">
                  <c:v>3.1005859375E-2</c:v>
                </c:pt>
                <c:pt idx="40">
                  <c:v>2.8238932291666668E-2</c:v>
                </c:pt>
                <c:pt idx="41">
                  <c:v>3.052920386904762E-2</c:v>
                </c:pt>
                <c:pt idx="42">
                  <c:v>3.1989630378302256E-2</c:v>
                </c:pt>
                <c:pt idx="43">
                  <c:v>3.1038352911420864E-2</c:v>
                </c:pt>
                <c:pt idx="44">
                  <c:v>3.2142440538859111E-2</c:v>
                </c:pt>
                <c:pt idx="45">
                  <c:v>3.638747732607768E-2</c:v>
                </c:pt>
                <c:pt idx="46">
                  <c:v>3.0168943386341223E-2</c:v>
                </c:pt>
                <c:pt idx="47">
                  <c:v>3.3245010022217927E-2</c:v>
                </c:pt>
                <c:pt idx="48">
                  <c:v>3.3271697185230022E-2</c:v>
                </c:pt>
                <c:pt idx="49">
                  <c:v>3.7736367437671545E-2</c:v>
                </c:pt>
                <c:pt idx="50">
                  <c:v>5.28197035742363E-2</c:v>
                </c:pt>
                <c:pt idx="51">
                  <c:v>4.6164077788649706E-2</c:v>
                </c:pt>
                <c:pt idx="52">
                  <c:v>3.0841031461148648E-2</c:v>
                </c:pt>
                <c:pt idx="53">
                  <c:v>3.154743893045775E-2</c:v>
                </c:pt>
                <c:pt idx="54">
                  <c:v>3.1819398941532261E-2</c:v>
                </c:pt>
                <c:pt idx="55">
                  <c:v>3.1535127737226276E-2</c:v>
                </c:pt>
                <c:pt idx="56">
                  <c:v>4.1442055219605346E-2</c:v>
                </c:pt>
                <c:pt idx="57">
                  <c:v>3.0725357380319149E-2</c:v>
                </c:pt>
                <c:pt idx="58">
                  <c:v>3.1950640255177513E-2</c:v>
                </c:pt>
                <c:pt idx="59">
                  <c:v>3.1219482421875E-2</c:v>
                </c:pt>
                <c:pt idx="60">
                  <c:v>3.2964650085706752E-2</c:v>
                </c:pt>
                <c:pt idx="61">
                  <c:v>4.6764983793524319E-2</c:v>
                </c:pt>
                <c:pt idx="62">
                  <c:v>3.5861366673519739E-2</c:v>
                </c:pt>
                <c:pt idx="63">
                  <c:v>3.1130186449579832E-2</c:v>
                </c:pt>
                <c:pt idx="64">
                  <c:v>3.2194585661382537E-2</c:v>
                </c:pt>
                <c:pt idx="65">
                  <c:v>3.1080814830043858E-2</c:v>
                </c:pt>
                <c:pt idx="66">
                  <c:v>3.1863214618869935E-2</c:v>
                </c:pt>
                <c:pt idx="67">
                  <c:v>3.3814605193126519E-2</c:v>
                </c:pt>
                <c:pt idx="68">
                  <c:v>3.4540190719377584E-2</c:v>
                </c:pt>
                <c:pt idx="69">
                  <c:v>4.707549302445746E-2</c:v>
                </c:pt>
                <c:pt idx="70">
                  <c:v>3.7626019243789686E-2</c:v>
                </c:pt>
                <c:pt idx="71">
                  <c:v>3.585371024243772E-2</c:v>
                </c:pt>
                <c:pt idx="72">
                  <c:v>4.3041276101340516E-2</c:v>
                </c:pt>
                <c:pt idx="73">
                  <c:v>5.4694568455292025E-2</c:v>
                </c:pt>
                <c:pt idx="74">
                  <c:v>4.1236419164464203E-2</c:v>
                </c:pt>
                <c:pt idx="75">
                  <c:v>5.3398662173567445E-2</c:v>
                </c:pt>
                <c:pt idx="76">
                  <c:v>4.5112883268212139E-2</c:v>
                </c:pt>
                <c:pt idx="77">
                  <c:v>5.2907360972234703E-2</c:v>
                </c:pt>
                <c:pt idx="78">
                  <c:v>3.6388006624390526E-2</c:v>
                </c:pt>
                <c:pt idx="79">
                  <c:v>3.7486245864325737E-2</c:v>
                </c:pt>
                <c:pt idx="80">
                  <c:v>5.3517072804084902E-2</c:v>
                </c:pt>
                <c:pt idx="81">
                  <c:v>4.1031767743963027E-2</c:v>
                </c:pt>
                <c:pt idx="82">
                  <c:v>3.8456318489333244E-2</c:v>
                </c:pt>
                <c:pt idx="83">
                  <c:v>3.8476761473614507E-2</c:v>
                </c:pt>
                <c:pt idx="84">
                  <c:v>4.7866176123880784E-2</c:v>
                </c:pt>
                <c:pt idx="85">
                  <c:v>3.9051193223908036E-2</c:v>
                </c:pt>
                <c:pt idx="86">
                  <c:v>4.0853948382390606E-2</c:v>
                </c:pt>
                <c:pt idx="87">
                  <c:v>4.2621062784971388E-2</c:v>
                </c:pt>
                <c:pt idx="88">
                  <c:v>4.7788072166765623E-2</c:v>
                </c:pt>
                <c:pt idx="89">
                  <c:v>3.7019335298029699E-2</c:v>
                </c:pt>
                <c:pt idx="90">
                  <c:v>4.6104660185039545E-2</c:v>
                </c:pt>
                <c:pt idx="91">
                  <c:v>4.7989980890395148E-2</c:v>
                </c:pt>
                <c:pt idx="92">
                  <c:v>4.3107870891509692E-2</c:v>
                </c:pt>
                <c:pt idx="93">
                  <c:v>3.8861106341575094E-2</c:v>
                </c:pt>
                <c:pt idx="94">
                  <c:v>3.9507394107228623E-2</c:v>
                </c:pt>
                <c:pt idx="95">
                  <c:v>3.9727660194395387E-2</c:v>
                </c:pt>
                <c:pt idx="96">
                  <c:v>6.2991366337778687E-2</c:v>
                </c:pt>
                <c:pt idx="97">
                  <c:v>3.83105577498608E-2</c:v>
                </c:pt>
                <c:pt idx="98">
                  <c:v>3.8339505057803466E-2</c:v>
                </c:pt>
                <c:pt idx="99">
                  <c:v>4.2060927474453419E-2</c:v>
                </c:pt>
                <c:pt idx="100">
                  <c:v>4.1259986716804392E-2</c:v>
                </c:pt>
                <c:pt idx="101">
                  <c:v>5.0298202746801524E-2</c:v>
                </c:pt>
                <c:pt idx="102">
                  <c:v>3.9497465548587692E-2</c:v>
                </c:pt>
                <c:pt idx="103">
                  <c:v>3.8766440553071053E-2</c:v>
                </c:pt>
                <c:pt idx="104">
                  <c:v>3.8318887613990882E-2</c:v>
                </c:pt>
                <c:pt idx="105">
                  <c:v>3.8577798987761487E-2</c:v>
                </c:pt>
                <c:pt idx="106">
                  <c:v>4.7288092721427387E-2</c:v>
                </c:pt>
                <c:pt idx="107">
                  <c:v>3.6143309367451693E-2</c:v>
                </c:pt>
                <c:pt idx="108">
                  <c:v>3.82496133295838E-2</c:v>
                </c:pt>
                <c:pt idx="109">
                  <c:v>3.8382933906730088E-2</c:v>
                </c:pt>
                <c:pt idx="110">
                  <c:v>4.7270994280336667E-2</c:v>
                </c:pt>
                <c:pt idx="111">
                  <c:v>3.6439302086101515E-2</c:v>
                </c:pt>
                <c:pt idx="112">
                  <c:v>3.5979788373018955E-2</c:v>
                </c:pt>
                <c:pt idx="113">
                  <c:v>3.7817055655883586E-2</c:v>
                </c:pt>
                <c:pt idx="114">
                  <c:v>3.8344456253680798E-2</c:v>
                </c:pt>
                <c:pt idx="115">
                  <c:v>3.8635714038248337E-2</c:v>
                </c:pt>
                <c:pt idx="116">
                  <c:v>4.6556471633865351E-2</c:v>
                </c:pt>
                <c:pt idx="117">
                  <c:v>4.0414025814972006E-2</c:v>
                </c:pt>
                <c:pt idx="118">
                  <c:v>4.1508965281392522E-2</c:v>
                </c:pt>
                <c:pt idx="119">
                  <c:v>4.661516622187787E-2</c:v>
                </c:pt>
                <c:pt idx="120">
                  <c:v>4.8597085746350493E-2</c:v>
                </c:pt>
                <c:pt idx="121">
                  <c:v>4.2492221744514544E-2</c:v>
                </c:pt>
                <c:pt idx="122">
                  <c:v>5.3793711407676303E-2</c:v>
                </c:pt>
                <c:pt idx="123">
                  <c:v>4.622999268361129E-2</c:v>
                </c:pt>
                <c:pt idx="124">
                  <c:v>4.6083980136447482E-2</c:v>
                </c:pt>
                <c:pt idx="125">
                  <c:v>4.7115290191805999E-2</c:v>
                </c:pt>
                <c:pt idx="126">
                  <c:v>3.9226917816790621E-2</c:v>
                </c:pt>
                <c:pt idx="127">
                  <c:v>5.1663325884383604E-2</c:v>
                </c:pt>
                <c:pt idx="128">
                  <c:v>5.5668441606338125E-2</c:v>
                </c:pt>
                <c:pt idx="129">
                  <c:v>5.1764597979038422E-2</c:v>
                </c:pt>
                <c:pt idx="130">
                  <c:v>4.4516005274337557E-2</c:v>
                </c:pt>
                <c:pt idx="131">
                  <c:v>3.9621683037966697E-2</c:v>
                </c:pt>
                <c:pt idx="132">
                  <c:v>4.9744553873655742E-2</c:v>
                </c:pt>
                <c:pt idx="133">
                  <c:v>4.6485737242481048E-2</c:v>
                </c:pt>
                <c:pt idx="134">
                  <c:v>5.2969833701134929E-2</c:v>
                </c:pt>
                <c:pt idx="135">
                  <c:v>4.5641602265315759E-2</c:v>
                </c:pt>
                <c:pt idx="136">
                  <c:v>4.7217009891541442E-2</c:v>
                </c:pt>
                <c:pt idx="137">
                  <c:v>5.1987608282059589E-2</c:v>
                </c:pt>
                <c:pt idx="138">
                  <c:v>4.0917294836104137E-2</c:v>
                </c:pt>
                <c:pt idx="139">
                  <c:v>4.8566919954540079E-2</c:v>
                </c:pt>
                <c:pt idx="140">
                  <c:v>5.0615379575371711E-2</c:v>
                </c:pt>
                <c:pt idx="141">
                  <c:v>4.5387915208031544E-2</c:v>
                </c:pt>
                <c:pt idx="142">
                  <c:v>4.3338817104169335E-2</c:v>
                </c:pt>
                <c:pt idx="143">
                  <c:v>4.7036505858932216E-2</c:v>
                </c:pt>
                <c:pt idx="144">
                  <c:v>4.226634585788789E-2</c:v>
                </c:pt>
                <c:pt idx="145">
                  <c:v>4.4054894014275273E-2</c:v>
                </c:pt>
                <c:pt idx="146">
                  <c:v>4.9309127928842525E-2</c:v>
                </c:pt>
                <c:pt idx="147">
                  <c:v>4.4194142860107796E-2</c:v>
                </c:pt>
                <c:pt idx="148">
                  <c:v>4.5479065205627708E-2</c:v>
                </c:pt>
                <c:pt idx="149">
                  <c:v>4.380666449210794E-2</c:v>
                </c:pt>
                <c:pt idx="150">
                  <c:v>4.7623412556255129E-2</c:v>
                </c:pt>
                <c:pt idx="151">
                  <c:v>4.9553872387289991E-2</c:v>
                </c:pt>
                <c:pt idx="152">
                  <c:v>5.0272809335161456E-2</c:v>
                </c:pt>
                <c:pt idx="153">
                  <c:v>4.5359057049418602E-2</c:v>
                </c:pt>
                <c:pt idx="154">
                  <c:v>4.3484122710771567E-2</c:v>
                </c:pt>
                <c:pt idx="155">
                  <c:v>4.5352774880357008E-2</c:v>
                </c:pt>
                <c:pt idx="156">
                  <c:v>4.3076932874493094E-2</c:v>
                </c:pt>
                <c:pt idx="157">
                  <c:v>4.138402271197384E-2</c:v>
                </c:pt>
                <c:pt idx="158">
                  <c:v>4.7458966957470525E-2</c:v>
                </c:pt>
                <c:pt idx="159">
                  <c:v>5.3530071876004864E-2</c:v>
                </c:pt>
                <c:pt idx="160">
                  <c:v>5.2446266829565082E-2</c:v>
                </c:pt>
                <c:pt idx="161">
                  <c:v>4.4358035229977673E-2</c:v>
                </c:pt>
                <c:pt idx="162">
                  <c:v>4.3725275386802841E-2</c:v>
                </c:pt>
                <c:pt idx="163">
                  <c:v>4.4464354731960011E-2</c:v>
                </c:pt>
                <c:pt idx="164">
                  <c:v>4.3365971372892845E-2</c:v>
                </c:pt>
                <c:pt idx="165">
                  <c:v>4.3682239995516396E-2</c:v>
                </c:pt>
                <c:pt idx="166">
                  <c:v>4.5098312186028944E-2</c:v>
                </c:pt>
                <c:pt idx="167">
                  <c:v>4.4869781933779558E-2</c:v>
                </c:pt>
                <c:pt idx="168">
                  <c:v>4.4977418531895262E-2</c:v>
                </c:pt>
                <c:pt idx="169">
                  <c:v>4.7164946676408602E-2</c:v>
                </c:pt>
                <c:pt idx="170">
                  <c:v>4.7587347478626453E-2</c:v>
                </c:pt>
                <c:pt idx="171">
                  <c:v>4.7220193901936471E-2</c:v>
                </c:pt>
                <c:pt idx="172">
                  <c:v>5.3814566842154223E-2</c:v>
                </c:pt>
                <c:pt idx="173">
                  <c:v>4.7767041698784894E-2</c:v>
                </c:pt>
                <c:pt idx="174">
                  <c:v>5.1417682997658226E-2</c:v>
                </c:pt>
                <c:pt idx="175">
                  <c:v>4.9085184021707459E-2</c:v>
                </c:pt>
                <c:pt idx="176">
                  <c:v>4.6360940484615205E-2</c:v>
                </c:pt>
                <c:pt idx="177">
                  <c:v>4.6365250558324703E-2</c:v>
                </c:pt>
                <c:pt idx="178">
                  <c:v>4.5117732347988299E-2</c:v>
                </c:pt>
                <c:pt idx="179">
                  <c:v>5.2655748614352391E-2</c:v>
                </c:pt>
                <c:pt idx="180">
                  <c:v>4.538651468597367E-2</c:v>
                </c:pt>
                <c:pt idx="181">
                  <c:v>4.3655674482786275E-2</c:v>
                </c:pt>
                <c:pt idx="182">
                  <c:v>4.6204499511973779E-2</c:v>
                </c:pt>
                <c:pt idx="183">
                  <c:v>4.6242944007497198E-2</c:v>
                </c:pt>
                <c:pt idx="184">
                  <c:v>4.7160765735815603E-2</c:v>
                </c:pt>
                <c:pt idx="185">
                  <c:v>4.6273701135403703E-2</c:v>
                </c:pt>
                <c:pt idx="186">
                  <c:v>4.6416066192901617E-2</c:v>
                </c:pt>
                <c:pt idx="187">
                  <c:v>4.2702092943745919E-2</c:v>
                </c:pt>
                <c:pt idx="188">
                  <c:v>4.8575278851220795E-2</c:v>
                </c:pt>
                <c:pt idx="189">
                  <c:v>4.9288312394046026E-2</c:v>
                </c:pt>
                <c:pt idx="190">
                  <c:v>4.7911408519305705E-2</c:v>
                </c:pt>
                <c:pt idx="191">
                  <c:v>4.8921261929651613E-2</c:v>
                </c:pt>
                <c:pt idx="192">
                  <c:v>5.0398273732224434E-2</c:v>
                </c:pt>
                <c:pt idx="193">
                  <c:v>4.9081531643616137E-2</c:v>
                </c:pt>
                <c:pt idx="194">
                  <c:v>5.2535883639303671E-2</c:v>
                </c:pt>
                <c:pt idx="195">
                  <c:v>5.1985297925544509E-2</c:v>
                </c:pt>
                <c:pt idx="196">
                  <c:v>5.0369154235627177E-2</c:v>
                </c:pt>
                <c:pt idx="197">
                  <c:v>5.1558127301026171E-2</c:v>
                </c:pt>
                <c:pt idx="198">
                  <c:v>5.0746239914554979E-2</c:v>
                </c:pt>
                <c:pt idx="199">
                  <c:v>5.0413066850930749E-2</c:v>
                </c:pt>
                <c:pt idx="200">
                  <c:v>5.0930921158741142E-2</c:v>
                </c:pt>
                <c:pt idx="201">
                  <c:v>5.0342845017997385E-2</c:v>
                </c:pt>
                <c:pt idx="202">
                  <c:v>5.1098379138043534E-2</c:v>
                </c:pt>
                <c:pt idx="203">
                  <c:v>5.0712493213796998E-2</c:v>
                </c:pt>
                <c:pt idx="204">
                  <c:v>5.1012634503069365E-2</c:v>
                </c:pt>
                <c:pt idx="205">
                  <c:v>5.164502969688875E-2</c:v>
                </c:pt>
                <c:pt idx="206">
                  <c:v>5.1547964919719226E-2</c:v>
                </c:pt>
                <c:pt idx="207">
                  <c:v>5.0492336493411664E-2</c:v>
                </c:pt>
                <c:pt idx="208">
                  <c:v>5.2696084517921918E-2</c:v>
                </c:pt>
                <c:pt idx="209">
                  <c:v>5.1469637962667097E-2</c:v>
                </c:pt>
                <c:pt idx="210">
                  <c:v>4.9642379751764991E-2</c:v>
                </c:pt>
                <c:pt idx="211">
                  <c:v>5.1495585736394595E-2</c:v>
                </c:pt>
                <c:pt idx="212">
                  <c:v>5.1658804578395008E-2</c:v>
                </c:pt>
                <c:pt idx="213">
                  <c:v>5.2061749079901978E-2</c:v>
                </c:pt>
                <c:pt idx="214">
                  <c:v>5.2982048099235596E-2</c:v>
                </c:pt>
                <c:pt idx="215">
                  <c:v>5.1506754090662028E-2</c:v>
                </c:pt>
                <c:pt idx="216">
                  <c:v>5.2069816431630243E-2</c:v>
                </c:pt>
                <c:pt idx="217">
                  <c:v>5.1404559675723868E-2</c:v>
                </c:pt>
                <c:pt idx="218">
                  <c:v>5.3239871769514766E-2</c:v>
                </c:pt>
                <c:pt idx="219">
                  <c:v>5.2710748816268138E-2</c:v>
                </c:pt>
                <c:pt idx="220">
                  <c:v>5.3204517228772161E-2</c:v>
                </c:pt>
                <c:pt idx="221">
                  <c:v>5.2882430100690665E-2</c:v>
                </c:pt>
                <c:pt idx="222">
                  <c:v>5.370914410992654E-2</c:v>
                </c:pt>
                <c:pt idx="223">
                  <c:v>5.171913502464158E-2</c:v>
                </c:pt>
                <c:pt idx="224">
                  <c:v>5.1883226879735768E-2</c:v>
                </c:pt>
                <c:pt idx="225">
                  <c:v>5.2201516756505743E-2</c:v>
                </c:pt>
                <c:pt idx="226">
                  <c:v>5.3769418495670233E-2</c:v>
                </c:pt>
                <c:pt idx="227">
                  <c:v>5.2194962670199324E-2</c:v>
                </c:pt>
                <c:pt idx="228">
                  <c:v>5.1239110773259947E-2</c:v>
                </c:pt>
                <c:pt idx="229">
                  <c:v>5.1554122155370009E-2</c:v>
                </c:pt>
                <c:pt idx="230">
                  <c:v>5.4981625655437294E-2</c:v>
                </c:pt>
                <c:pt idx="231">
                  <c:v>5.3741756369334058E-2</c:v>
                </c:pt>
                <c:pt idx="232">
                  <c:v>5.3203950810513621E-2</c:v>
                </c:pt>
                <c:pt idx="233">
                  <c:v>5.4963772872515963E-2</c:v>
                </c:pt>
                <c:pt idx="234">
                  <c:v>5.1285630151648526E-2</c:v>
                </c:pt>
                <c:pt idx="235">
                  <c:v>5.3658134076894209E-2</c:v>
                </c:pt>
                <c:pt idx="236">
                  <c:v>5.3267037488784211E-2</c:v>
                </c:pt>
                <c:pt idx="237">
                  <c:v>5.4001230087456047E-2</c:v>
                </c:pt>
                <c:pt idx="238">
                  <c:v>5.5465666765366593E-2</c:v>
                </c:pt>
                <c:pt idx="239">
                  <c:v>5.4296675430006811E-2</c:v>
                </c:pt>
                <c:pt idx="240">
                  <c:v>5.1430211661341853E-2</c:v>
                </c:pt>
                <c:pt idx="241">
                  <c:v>5.2238092813374951E-2</c:v>
                </c:pt>
                <c:pt idx="242">
                  <c:v>5.1964420369140341E-2</c:v>
                </c:pt>
                <c:pt idx="243">
                  <c:v>5.3761754966211807E-2</c:v>
                </c:pt>
                <c:pt idx="244">
                  <c:v>5.0968290533420314E-2</c:v>
                </c:pt>
                <c:pt idx="245">
                  <c:v>5.1775009187072042E-2</c:v>
                </c:pt>
                <c:pt idx="246">
                  <c:v>5.4856861379543716E-2</c:v>
                </c:pt>
                <c:pt idx="247">
                  <c:v>5.5677187362909442E-2</c:v>
                </c:pt>
                <c:pt idx="248">
                  <c:v>5.617897192630035E-2</c:v>
                </c:pt>
                <c:pt idx="249">
                  <c:v>5.9173330147363493E-2</c:v>
                </c:pt>
                <c:pt idx="250">
                  <c:v>5.7624840155677266E-2</c:v>
                </c:pt>
                <c:pt idx="251">
                  <c:v>5.702066348631598E-2</c:v>
                </c:pt>
                <c:pt idx="252">
                  <c:v>5.5790832150332495E-2</c:v>
                </c:pt>
                <c:pt idx="253">
                  <c:v>5.5825162589206181E-2</c:v>
                </c:pt>
                <c:pt idx="254">
                  <c:v>5.6596484002607889E-2</c:v>
                </c:pt>
                <c:pt idx="255">
                  <c:v>5.6249682169871022E-2</c:v>
                </c:pt>
                <c:pt idx="256">
                  <c:v>5.4259892312585448E-2</c:v>
                </c:pt>
                <c:pt idx="257">
                  <c:v>5.4133834399554645E-2</c:v>
                </c:pt>
                <c:pt idx="258">
                  <c:v>5.5968642303273981E-2</c:v>
                </c:pt>
                <c:pt idx="259">
                  <c:v>5.6157121320729683E-2</c:v>
                </c:pt>
                <c:pt idx="260">
                  <c:v>5.4835274183235277E-2</c:v>
                </c:pt>
                <c:pt idx="261">
                  <c:v>5.5421604172026712E-2</c:v>
                </c:pt>
                <c:pt idx="262">
                  <c:v>5.6320189864777312E-2</c:v>
                </c:pt>
                <c:pt idx="263">
                  <c:v>5.529229143354835E-2</c:v>
                </c:pt>
                <c:pt idx="264">
                  <c:v>5.6670128429202403E-2</c:v>
                </c:pt>
                <c:pt idx="265">
                  <c:v>5.7451700890438787E-2</c:v>
                </c:pt>
                <c:pt idx="266">
                  <c:v>5.6904099274494142E-2</c:v>
                </c:pt>
                <c:pt idx="267">
                  <c:v>5.6605604117845473E-2</c:v>
                </c:pt>
                <c:pt idx="268">
                  <c:v>5.4403482466465689E-2</c:v>
                </c:pt>
                <c:pt idx="269">
                  <c:v>5.5396981579979694E-2</c:v>
                </c:pt>
                <c:pt idx="270">
                  <c:v>5.4281413543671803E-2</c:v>
                </c:pt>
                <c:pt idx="271">
                  <c:v>5.4234985165762938E-2</c:v>
                </c:pt>
                <c:pt idx="272">
                  <c:v>5.4924710089259587E-2</c:v>
                </c:pt>
                <c:pt idx="273">
                  <c:v>5.5543479640536152E-2</c:v>
                </c:pt>
                <c:pt idx="274">
                  <c:v>5.4102024099975554E-2</c:v>
                </c:pt>
                <c:pt idx="275">
                  <c:v>5.4721949191281344E-2</c:v>
                </c:pt>
                <c:pt idx="276">
                  <c:v>5.5155234125164598E-2</c:v>
                </c:pt>
                <c:pt idx="277">
                  <c:v>5.4252722767060779E-2</c:v>
                </c:pt>
                <c:pt idx="278">
                  <c:v>5.4425215050360118E-2</c:v>
                </c:pt>
                <c:pt idx="279">
                  <c:v>5.3804863612817749E-2</c:v>
                </c:pt>
                <c:pt idx="280">
                  <c:v>5.3822083922447077E-2</c:v>
                </c:pt>
                <c:pt idx="281">
                  <c:v>5.4306130592861095E-2</c:v>
                </c:pt>
                <c:pt idx="282">
                  <c:v>5.4031564203157301E-2</c:v>
                </c:pt>
                <c:pt idx="283">
                  <c:v>5.3715257982190991E-2</c:v>
                </c:pt>
                <c:pt idx="284">
                  <c:v>5.4133450323338585E-2</c:v>
                </c:pt>
                <c:pt idx="285">
                  <c:v>5.4896901658324462E-2</c:v>
                </c:pt>
                <c:pt idx="286">
                  <c:v>5.3398080301704676E-2</c:v>
                </c:pt>
                <c:pt idx="287">
                  <c:v>5.4111443635092571E-2</c:v>
                </c:pt>
                <c:pt idx="288">
                  <c:v>5.4635718406323648E-2</c:v>
                </c:pt>
                <c:pt idx="289">
                  <c:v>5.394012393202003E-2</c:v>
                </c:pt>
                <c:pt idx="290">
                  <c:v>5.4024503267894403E-2</c:v>
                </c:pt>
                <c:pt idx="291">
                  <c:v>5.3552408058208399E-2</c:v>
                </c:pt>
                <c:pt idx="292">
                  <c:v>5.397110298652967E-2</c:v>
                </c:pt>
                <c:pt idx="293">
                  <c:v>5.4152484592254746E-2</c:v>
                </c:pt>
                <c:pt idx="294">
                  <c:v>5.3611996812892852E-2</c:v>
                </c:pt>
                <c:pt idx="295">
                  <c:v>5.3905450351244007E-2</c:v>
                </c:pt>
                <c:pt idx="296">
                  <c:v>5.4902264292559851E-2</c:v>
                </c:pt>
                <c:pt idx="297">
                  <c:v>5.4265976721494448E-2</c:v>
                </c:pt>
                <c:pt idx="298">
                  <c:v>5.516772833565927E-2</c:v>
                </c:pt>
                <c:pt idx="299">
                  <c:v>5.4234226026130747E-2</c:v>
                </c:pt>
                <c:pt idx="300">
                  <c:v>5.3978968587394149E-2</c:v>
                </c:pt>
                <c:pt idx="301">
                  <c:v>5.4484743267960413E-2</c:v>
                </c:pt>
                <c:pt idx="302">
                  <c:v>5.485669027055072E-2</c:v>
                </c:pt>
                <c:pt idx="303">
                  <c:v>5.3726197986180627E-2</c:v>
                </c:pt>
                <c:pt idx="304">
                  <c:v>5.4674642615121498E-2</c:v>
                </c:pt>
                <c:pt idx="305">
                  <c:v>5.5074765348435785E-2</c:v>
                </c:pt>
                <c:pt idx="306">
                  <c:v>5.4797198589215598E-2</c:v>
                </c:pt>
                <c:pt idx="307">
                  <c:v>5.6237672220913804E-2</c:v>
                </c:pt>
                <c:pt idx="308">
                  <c:v>5.5123846239720949E-2</c:v>
                </c:pt>
                <c:pt idx="309">
                  <c:v>5.4698035961894001E-2</c:v>
                </c:pt>
                <c:pt idx="310">
                  <c:v>5.5153643533839433E-2</c:v>
                </c:pt>
                <c:pt idx="311">
                  <c:v>5.526214356946204E-2</c:v>
                </c:pt>
                <c:pt idx="312">
                  <c:v>5.4326518274878055E-2</c:v>
                </c:pt>
                <c:pt idx="313">
                  <c:v>5.5528874888122429E-2</c:v>
                </c:pt>
                <c:pt idx="314">
                  <c:v>5.5516275424481988E-2</c:v>
                </c:pt>
                <c:pt idx="315">
                  <c:v>5.5108687528768414E-2</c:v>
                </c:pt>
                <c:pt idx="316">
                  <c:v>5.5567539997491762E-2</c:v>
                </c:pt>
                <c:pt idx="317">
                  <c:v>5.5996169345971146E-2</c:v>
                </c:pt>
                <c:pt idx="318">
                  <c:v>5.6219784928480322E-2</c:v>
                </c:pt>
                <c:pt idx="319">
                  <c:v>5.5811603277121903E-2</c:v>
                </c:pt>
                <c:pt idx="320">
                  <c:v>5.5683640920068674E-2</c:v>
                </c:pt>
                <c:pt idx="321">
                  <c:v>5.6126970972073621E-2</c:v>
                </c:pt>
                <c:pt idx="322">
                  <c:v>5.6428899569545644E-2</c:v>
                </c:pt>
                <c:pt idx="323">
                  <c:v>5.5998760398403659E-2</c:v>
                </c:pt>
                <c:pt idx="324">
                  <c:v>5.6571077782028786E-2</c:v>
                </c:pt>
                <c:pt idx="325">
                  <c:v>5.6265043253890791E-2</c:v>
                </c:pt>
                <c:pt idx="326">
                  <c:v>5.585371220576299E-2</c:v>
                </c:pt>
                <c:pt idx="327">
                  <c:v>5.598092469011378E-2</c:v>
                </c:pt>
                <c:pt idx="328">
                  <c:v>5.6117622132947576E-2</c:v>
                </c:pt>
                <c:pt idx="329">
                  <c:v>5.5660820111499983E-2</c:v>
                </c:pt>
                <c:pt idx="330">
                  <c:v>5.6859242985096085E-2</c:v>
                </c:pt>
                <c:pt idx="331">
                  <c:v>5.6852610752952067E-2</c:v>
                </c:pt>
                <c:pt idx="332">
                  <c:v>5.6761385253461326E-2</c:v>
                </c:pt>
                <c:pt idx="333">
                  <c:v>5.7175265101765065E-2</c:v>
                </c:pt>
                <c:pt idx="334">
                  <c:v>5.7798275356234559E-2</c:v>
                </c:pt>
                <c:pt idx="335">
                  <c:v>5.7785031863588805E-2</c:v>
                </c:pt>
                <c:pt idx="336">
                  <c:v>5.7807873096359645E-2</c:v>
                </c:pt>
                <c:pt idx="337">
                  <c:v>5.7975594201390292E-2</c:v>
                </c:pt>
                <c:pt idx="338">
                  <c:v>5.7322075045598442E-2</c:v>
                </c:pt>
                <c:pt idx="339">
                  <c:v>5.7688321873149866E-2</c:v>
                </c:pt>
                <c:pt idx="340">
                  <c:v>5.8095522978833539E-2</c:v>
                </c:pt>
                <c:pt idx="341">
                  <c:v>5.7815293916655859E-2</c:v>
                </c:pt>
                <c:pt idx="342">
                  <c:v>5.8621289276189828E-2</c:v>
                </c:pt>
                <c:pt idx="343">
                  <c:v>5.8852062635994046E-2</c:v>
                </c:pt>
                <c:pt idx="344">
                  <c:v>5.9537467423126933E-2</c:v>
                </c:pt>
                <c:pt idx="345">
                  <c:v>5.8438575986164094E-2</c:v>
                </c:pt>
                <c:pt idx="346">
                  <c:v>5.8848381764612878E-2</c:v>
                </c:pt>
                <c:pt idx="347">
                  <c:v>5.8427388042558266E-2</c:v>
                </c:pt>
                <c:pt idx="348">
                  <c:v>5.7706240666642344E-2</c:v>
                </c:pt>
                <c:pt idx="349">
                  <c:v>5.8019410364452746E-2</c:v>
                </c:pt>
                <c:pt idx="350">
                  <c:v>5.8038213371859458E-2</c:v>
                </c:pt>
                <c:pt idx="351">
                  <c:v>5.7777502067991038E-2</c:v>
                </c:pt>
                <c:pt idx="352">
                  <c:v>5.8054009880103022E-2</c:v>
                </c:pt>
                <c:pt idx="353">
                  <c:v>5.8186909235269181E-2</c:v>
                </c:pt>
                <c:pt idx="354">
                  <c:v>5.8244500093077904E-2</c:v>
                </c:pt>
                <c:pt idx="355">
                  <c:v>5.835380256721142E-2</c:v>
                </c:pt>
                <c:pt idx="356">
                  <c:v>5.9206592242575642E-2</c:v>
                </c:pt>
                <c:pt idx="357">
                  <c:v>5.8038785738872188E-2</c:v>
                </c:pt>
                <c:pt idx="358">
                  <c:v>5.7607742878566168E-2</c:v>
                </c:pt>
                <c:pt idx="359">
                  <c:v>5.8415381944572124E-2</c:v>
                </c:pt>
                <c:pt idx="360">
                  <c:v>5.9147880524725513E-2</c:v>
                </c:pt>
                <c:pt idx="361">
                  <c:v>5.9059384198755643E-2</c:v>
                </c:pt>
                <c:pt idx="362">
                  <c:v>5.9016301513780463E-2</c:v>
                </c:pt>
                <c:pt idx="363">
                  <c:v>5.9392282226634126E-2</c:v>
                </c:pt>
                <c:pt idx="364">
                  <c:v>5.8749937454265197E-2</c:v>
                </c:pt>
                <c:pt idx="365">
                  <c:v>5.8954416429323322E-2</c:v>
                </c:pt>
                <c:pt idx="366">
                  <c:v>5.8861428820864328E-2</c:v>
                </c:pt>
                <c:pt idx="367">
                  <c:v>5.8851929458432387E-2</c:v>
                </c:pt>
                <c:pt idx="368">
                  <c:v>5.96031202676729E-2</c:v>
                </c:pt>
                <c:pt idx="369">
                  <c:v>5.9487061159132056E-2</c:v>
                </c:pt>
                <c:pt idx="370">
                  <c:v>5.9976445512421955E-2</c:v>
                </c:pt>
                <c:pt idx="371">
                  <c:v>6.0364941116155819E-2</c:v>
                </c:pt>
                <c:pt idx="372">
                  <c:v>6.0866567077216674E-2</c:v>
                </c:pt>
                <c:pt idx="373">
                  <c:v>6.0883730392319937E-2</c:v>
                </c:pt>
                <c:pt idx="374">
                  <c:v>6.1115697760396402E-2</c:v>
                </c:pt>
                <c:pt idx="375">
                  <c:v>6.1421485881638482E-2</c:v>
                </c:pt>
                <c:pt idx="376">
                  <c:v>6.1291498884846772E-2</c:v>
                </c:pt>
                <c:pt idx="377">
                  <c:v>6.021511028533541E-2</c:v>
                </c:pt>
                <c:pt idx="378">
                  <c:v>6.1097412163800213E-2</c:v>
                </c:pt>
                <c:pt idx="379">
                  <c:v>6.0822342082175226E-2</c:v>
                </c:pt>
                <c:pt idx="380">
                  <c:v>6.1967127607567909E-2</c:v>
                </c:pt>
                <c:pt idx="381">
                  <c:v>6.1724450463871684E-2</c:v>
                </c:pt>
                <c:pt idx="382">
                  <c:v>6.1760484819352986E-2</c:v>
                </c:pt>
                <c:pt idx="383">
                  <c:v>6.2018976543888271E-2</c:v>
                </c:pt>
                <c:pt idx="384">
                  <c:v>6.1781750385977698E-2</c:v>
                </c:pt>
                <c:pt idx="385">
                  <c:v>6.1450448344240301E-2</c:v>
                </c:pt>
                <c:pt idx="386">
                  <c:v>6.2585419963663319E-2</c:v>
                </c:pt>
                <c:pt idx="387">
                  <c:v>6.1874036642611922E-2</c:v>
                </c:pt>
                <c:pt idx="388">
                  <c:v>6.2383333457028504E-2</c:v>
                </c:pt>
                <c:pt idx="389">
                  <c:v>6.2944661666271343E-2</c:v>
                </c:pt>
                <c:pt idx="390">
                  <c:v>6.2594098042442578E-2</c:v>
                </c:pt>
                <c:pt idx="391">
                  <c:v>6.2204271232158347E-2</c:v>
                </c:pt>
                <c:pt idx="392">
                  <c:v>6.2188998763628975E-2</c:v>
                </c:pt>
                <c:pt idx="393">
                  <c:v>6.1097138561758836E-2</c:v>
                </c:pt>
                <c:pt idx="394">
                  <c:v>6.2176934060620651E-2</c:v>
                </c:pt>
                <c:pt idx="395">
                  <c:v>6.171246050653334E-2</c:v>
                </c:pt>
                <c:pt idx="396">
                  <c:v>6.2227045422256544E-2</c:v>
                </c:pt>
                <c:pt idx="397">
                  <c:v>6.2241123390325601E-2</c:v>
                </c:pt>
                <c:pt idx="398">
                  <c:v>6.2353798359322803E-2</c:v>
                </c:pt>
                <c:pt idx="399">
                  <c:v>6.1929136258724496E-2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3-AC43-9FC7-52F2C2BA687C}"/>
            </c:ext>
          </c:extLst>
        </c:ser>
        <c:ser>
          <c:idx val="1"/>
          <c:order val="1"/>
          <c:tx>
            <c:strRef>
              <c:f>Data!$BG$5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Data!$BG$6:$BG$405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3.4039757730015083E-3</c:v>
                </c:pt>
                <c:pt idx="5">
                  <c:v>4.0781563575114678E-3</c:v>
                </c:pt>
                <c:pt idx="6">
                  <c:v>5.2061490486004598E-3</c:v>
                </c:pt>
                <c:pt idx="7">
                  <c:v>3.3054777492800575E-3</c:v>
                </c:pt>
                <c:pt idx="8">
                  <c:v>4.21905517578125E-3</c:v>
                </c:pt>
                <c:pt idx="9">
                  <c:v>3.5221401896994133E-3</c:v>
                </c:pt>
                <c:pt idx="10">
                  <c:v>3.5037889006388121E-3</c:v>
                </c:pt>
                <c:pt idx="11">
                  <c:v>5.1732834416254123E-3</c:v>
                </c:pt>
                <c:pt idx="12">
                  <c:v>5.2261914350147272E-3</c:v>
                </c:pt>
                <c:pt idx="13">
                  <c:v>5.5991973169435862E-3</c:v>
                </c:pt>
                <c:pt idx="14">
                  <c:v>5.4482963295687881E-3</c:v>
                </c:pt>
                <c:pt idx="15">
                  <c:v>6.0836761249160511E-3</c:v>
                </c:pt>
                <c:pt idx="16">
                  <c:v>5.9468026805733504E-3</c:v>
                </c:pt>
                <c:pt idx="17">
                  <c:v>7.0562841479621975E-3</c:v>
                </c:pt>
                <c:pt idx="18">
                  <c:v>6.1958684456928838E-3</c:v>
                </c:pt>
                <c:pt idx="19">
                  <c:v>5.8974603305624613E-3</c:v>
                </c:pt>
                <c:pt idx="20">
                  <c:v>5.9849750564759038E-3</c:v>
                </c:pt>
                <c:pt idx="21">
                  <c:v>6.0200016673018289E-3</c:v>
                </c:pt>
                <c:pt idx="22">
                  <c:v>5.9821099421506355E-3</c:v>
                </c:pt>
                <c:pt idx="23">
                  <c:v>6.2220898903639615E-3</c:v>
                </c:pt>
                <c:pt idx="24">
                  <c:v>5.7272242205175343E-3</c:v>
                </c:pt>
                <c:pt idx="25">
                  <c:v>5.8943940095092916E-3</c:v>
                </c:pt>
                <c:pt idx="26">
                  <c:v>6.017396591545353E-3</c:v>
                </c:pt>
                <c:pt idx="27">
                  <c:v>6.3819721532993564E-3</c:v>
                </c:pt>
                <c:pt idx="28">
                  <c:v>6.1884867967457249E-3</c:v>
                </c:pt>
                <c:pt idx="29">
                  <c:v>6.4636094532989977E-3</c:v>
                </c:pt>
                <c:pt idx="30">
                  <c:v>6.284214932676291E-3</c:v>
                </c:pt>
                <c:pt idx="31">
                  <c:v>6.3769421769899106E-3</c:v>
                </c:pt>
                <c:pt idx="32">
                  <c:v>6.2235101395364785E-3</c:v>
                </c:pt>
                <c:pt idx="33">
                  <c:v>6.6216227888336102E-3</c:v>
                </c:pt>
                <c:pt idx="34">
                  <c:v>6.9899864258337815E-3</c:v>
                </c:pt>
                <c:pt idx="35">
                  <c:v>6.8276459316037735E-3</c:v>
                </c:pt>
                <c:pt idx="36">
                  <c:v>6.3874372019754764E-3</c:v>
                </c:pt>
                <c:pt idx="37">
                  <c:v>6.7127686193091587E-3</c:v>
                </c:pt>
                <c:pt idx="38">
                  <c:v>6.982265374599359E-3</c:v>
                </c:pt>
                <c:pt idx="39">
                  <c:v>6.9357953401771337E-3</c:v>
                </c:pt>
                <c:pt idx="40">
                  <c:v>6.7475707554981454E-3</c:v>
                </c:pt>
                <c:pt idx="41">
                  <c:v>6.5725814942722369E-3</c:v>
                </c:pt>
                <c:pt idx="42">
                  <c:v>7.0135761739330872E-3</c:v>
                </c:pt>
                <c:pt idx="43">
                  <c:v>6.6578306000808192E-3</c:v>
                </c:pt>
                <c:pt idx="44">
                  <c:v>6.8129502333603899E-3</c:v>
                </c:pt>
                <c:pt idx="45">
                  <c:v>7.6525942817408377E-3</c:v>
                </c:pt>
                <c:pt idx="46">
                  <c:v>7.5333896303050396E-3</c:v>
                </c:pt>
                <c:pt idx="47">
                  <c:v>7.2571763271479066E-3</c:v>
                </c:pt>
                <c:pt idx="48">
                  <c:v>7.3743846318493154E-3</c:v>
                </c:pt>
                <c:pt idx="49">
                  <c:v>7.4275441830524347E-3</c:v>
                </c:pt>
                <c:pt idx="50">
                  <c:v>7.9160708627934902E-3</c:v>
                </c:pt>
                <c:pt idx="51">
                  <c:v>8.2682462454092345E-3</c:v>
                </c:pt>
                <c:pt idx="52">
                  <c:v>1.138743403484232E-2</c:v>
                </c:pt>
                <c:pt idx="53">
                  <c:v>8.4032504471383152E-3</c:v>
                </c:pt>
                <c:pt idx="54">
                  <c:v>7.2100938424556216E-3</c:v>
                </c:pt>
                <c:pt idx="55">
                  <c:v>7.3604563075568797E-3</c:v>
                </c:pt>
                <c:pt idx="56">
                  <c:v>7.7199875933569185E-3</c:v>
                </c:pt>
                <c:pt idx="57">
                  <c:v>7.0945371871724318E-3</c:v>
                </c:pt>
                <c:pt idx="58">
                  <c:v>7.4087735157485502E-3</c:v>
                </c:pt>
                <c:pt idx="59">
                  <c:v>7.4592611120572203E-3</c:v>
                </c:pt>
                <c:pt idx="60">
                  <c:v>7.1987651139828156E-3</c:v>
                </c:pt>
                <c:pt idx="61">
                  <c:v>7.0466525191675792E-3</c:v>
                </c:pt>
                <c:pt idx="62">
                  <c:v>7.0991413401992462E-3</c:v>
                </c:pt>
                <c:pt idx="63">
                  <c:v>6.8602475622337594E-3</c:v>
                </c:pt>
                <c:pt idx="64">
                  <c:v>7.463893497424723E-3</c:v>
                </c:pt>
                <c:pt idx="65">
                  <c:v>7.0250715346369457E-3</c:v>
                </c:pt>
                <c:pt idx="66">
                  <c:v>7.0326170843238245E-3</c:v>
                </c:pt>
                <c:pt idx="67">
                  <c:v>8.0718439851453043E-3</c:v>
                </c:pt>
                <c:pt idx="68">
                  <c:v>8.6240260141820582E-3</c:v>
                </c:pt>
                <c:pt idx="69">
                  <c:v>1.275751315169598E-2</c:v>
                </c:pt>
                <c:pt idx="70">
                  <c:v>9.3815137315427701E-3</c:v>
                </c:pt>
                <c:pt idx="71">
                  <c:v>9.370860332609806E-3</c:v>
                </c:pt>
                <c:pt idx="72">
                  <c:v>9.7050581441815859E-3</c:v>
                </c:pt>
                <c:pt idx="73">
                  <c:v>1.3501515200102617E-2</c:v>
                </c:pt>
                <c:pt idx="74">
                  <c:v>9.9844314661848219E-3</c:v>
                </c:pt>
                <c:pt idx="75">
                  <c:v>1.0752307966031218E-2</c:v>
                </c:pt>
                <c:pt idx="76">
                  <c:v>1.11808718734129E-2</c:v>
                </c:pt>
                <c:pt idx="77">
                  <c:v>1.0273316501032524E-2</c:v>
                </c:pt>
                <c:pt idx="78">
                  <c:v>9.0469288863222284E-3</c:v>
                </c:pt>
                <c:pt idx="79">
                  <c:v>9.7333680780440409E-3</c:v>
                </c:pt>
                <c:pt idx="80">
                  <c:v>1.2102522794674407E-2</c:v>
                </c:pt>
                <c:pt idx="81">
                  <c:v>1.1161157114969528E-2</c:v>
                </c:pt>
                <c:pt idx="82">
                  <c:v>1.1159317782247847E-2</c:v>
                </c:pt>
                <c:pt idx="83">
                  <c:v>1.1257623166454081E-2</c:v>
                </c:pt>
                <c:pt idx="84">
                  <c:v>1.1431248012086514E-2</c:v>
                </c:pt>
                <c:pt idx="85">
                  <c:v>9.8980531786829768E-3</c:v>
                </c:pt>
                <c:pt idx="86">
                  <c:v>9.5586963343202887E-3</c:v>
                </c:pt>
                <c:pt idx="87">
                  <c:v>1.0399908183827354E-2</c:v>
                </c:pt>
                <c:pt idx="88">
                  <c:v>1.0440676355460662E-2</c:v>
                </c:pt>
                <c:pt idx="89">
                  <c:v>1.1316583806818182E-2</c:v>
                </c:pt>
                <c:pt idx="90">
                  <c:v>1.3090971582973591E-2</c:v>
                </c:pt>
                <c:pt idx="91">
                  <c:v>1.3335316769989879E-2</c:v>
                </c:pt>
                <c:pt idx="92">
                  <c:v>1.4031101661392405E-2</c:v>
                </c:pt>
                <c:pt idx="93">
                  <c:v>1.3845568940839695E-2</c:v>
                </c:pt>
                <c:pt idx="94">
                  <c:v>1.3411441622818276E-2</c:v>
                </c:pt>
                <c:pt idx="95">
                  <c:v>1.4031286926737352E-2</c:v>
                </c:pt>
                <c:pt idx="96">
                  <c:v>1.3526795029211608E-2</c:v>
                </c:pt>
                <c:pt idx="97">
                  <c:v>1.4242363072943118E-2</c:v>
                </c:pt>
                <c:pt idx="98">
                  <c:v>1.758489984075429E-2</c:v>
                </c:pt>
                <c:pt idx="99">
                  <c:v>1.6942523866066934E-2</c:v>
                </c:pt>
                <c:pt idx="100">
                  <c:v>1.5592480764379415E-2</c:v>
                </c:pt>
                <c:pt idx="101">
                  <c:v>1.6235968702603638E-2</c:v>
                </c:pt>
                <c:pt idx="102">
                  <c:v>1.6077928899154895E-2</c:v>
                </c:pt>
                <c:pt idx="103">
                  <c:v>1.5493643734256927E-2</c:v>
                </c:pt>
                <c:pt idx="104">
                  <c:v>1.6312965684733401E-2</c:v>
                </c:pt>
                <c:pt idx="105">
                  <c:v>1.6785371632205514E-2</c:v>
                </c:pt>
                <c:pt idx="106">
                  <c:v>1.6986090130916415E-2</c:v>
                </c:pt>
                <c:pt idx="107">
                  <c:v>1.7467986372180451E-2</c:v>
                </c:pt>
                <c:pt idx="108">
                  <c:v>1.9477840410185649E-2</c:v>
                </c:pt>
                <c:pt idx="109">
                  <c:v>2.0510995878259778E-2</c:v>
                </c:pt>
                <c:pt idx="110">
                  <c:v>2.2253228475525789E-2</c:v>
                </c:pt>
                <c:pt idx="111">
                  <c:v>2.0993402821267534E-2</c:v>
                </c:pt>
                <c:pt idx="112">
                  <c:v>1.9520751953124998E-2</c:v>
                </c:pt>
                <c:pt idx="113">
                  <c:v>2.1126660694166251E-2</c:v>
                </c:pt>
                <c:pt idx="114">
                  <c:v>2.1955506381710989E-2</c:v>
                </c:pt>
                <c:pt idx="115">
                  <c:v>1.929267207278481E-2</c:v>
                </c:pt>
                <c:pt idx="116">
                  <c:v>2.1566738654959717E-2</c:v>
                </c:pt>
                <c:pt idx="117">
                  <c:v>2.075048092022613E-2</c:v>
                </c:pt>
                <c:pt idx="118">
                  <c:v>1.9639057165212442E-2</c:v>
                </c:pt>
                <c:pt idx="119">
                  <c:v>2.1163909603851009E-2</c:v>
                </c:pt>
                <c:pt idx="120">
                  <c:v>2.0847839171072507E-2</c:v>
                </c:pt>
                <c:pt idx="121">
                  <c:v>1.9829507438602016E-2</c:v>
                </c:pt>
                <c:pt idx="122">
                  <c:v>2.0250835360844287E-2</c:v>
                </c:pt>
                <c:pt idx="123">
                  <c:v>2.2206112652477364E-2</c:v>
                </c:pt>
                <c:pt idx="124">
                  <c:v>2.341446554143542E-2</c:v>
                </c:pt>
                <c:pt idx="125">
                  <c:v>2.1607797551611279E-2</c:v>
                </c:pt>
                <c:pt idx="126">
                  <c:v>1.9914193893841678E-2</c:v>
                </c:pt>
                <c:pt idx="127">
                  <c:v>2.194561184085736E-2</c:v>
                </c:pt>
                <c:pt idx="128">
                  <c:v>2.1804368743664471E-2</c:v>
                </c:pt>
                <c:pt idx="129">
                  <c:v>2.1033806529471545E-2</c:v>
                </c:pt>
                <c:pt idx="130">
                  <c:v>2.078765992693573E-2</c:v>
                </c:pt>
                <c:pt idx="131">
                  <c:v>2.1729753033134819E-2</c:v>
                </c:pt>
                <c:pt idx="132">
                  <c:v>2.1056881299125252E-2</c:v>
                </c:pt>
                <c:pt idx="133">
                  <c:v>2.1403856609304085E-2</c:v>
                </c:pt>
                <c:pt idx="134">
                  <c:v>2.0300083141114762E-2</c:v>
                </c:pt>
                <c:pt idx="135">
                  <c:v>2.1679293724798387E-2</c:v>
                </c:pt>
                <c:pt idx="136">
                  <c:v>2.098995339222837E-2</c:v>
                </c:pt>
                <c:pt idx="137">
                  <c:v>2.159009936363062E-2</c:v>
                </c:pt>
                <c:pt idx="138">
                  <c:v>2.0741950398330804E-2</c:v>
                </c:pt>
                <c:pt idx="139">
                  <c:v>2.0507316782994923E-2</c:v>
                </c:pt>
                <c:pt idx="140">
                  <c:v>2.242497309420563E-2</c:v>
                </c:pt>
                <c:pt idx="141">
                  <c:v>2.1824353414380975E-2</c:v>
                </c:pt>
                <c:pt idx="142">
                  <c:v>2.5126679276727591E-2</c:v>
                </c:pt>
                <c:pt idx="143">
                  <c:v>2.8884391039684525E-2</c:v>
                </c:pt>
                <c:pt idx="144">
                  <c:v>2.6914946731178089E-2</c:v>
                </c:pt>
                <c:pt idx="145">
                  <c:v>2.5745705277742986E-2</c:v>
                </c:pt>
                <c:pt idx="146">
                  <c:v>2.581181043129388E-2</c:v>
                </c:pt>
                <c:pt idx="147">
                  <c:v>2.4840483381321984E-2</c:v>
                </c:pt>
                <c:pt idx="148">
                  <c:v>2.5779464201841181E-2</c:v>
                </c:pt>
                <c:pt idx="149">
                  <c:v>2.814515750250501E-2</c:v>
                </c:pt>
                <c:pt idx="150">
                  <c:v>2.9164794921875001E-2</c:v>
                </c:pt>
                <c:pt idx="151">
                  <c:v>3.1027487448385887E-2</c:v>
                </c:pt>
                <c:pt idx="152">
                  <c:v>2.6467701624249624E-2</c:v>
                </c:pt>
                <c:pt idx="153">
                  <c:v>3.0510250242308655E-2</c:v>
                </c:pt>
                <c:pt idx="154">
                  <c:v>3.1236931942533765E-2</c:v>
                </c:pt>
                <c:pt idx="155">
                  <c:v>3.1229848322598799E-2</c:v>
                </c:pt>
                <c:pt idx="156">
                  <c:v>2.6934976277201102E-2</c:v>
                </c:pt>
                <c:pt idx="157">
                  <c:v>2.9603944765077578E-2</c:v>
                </c:pt>
                <c:pt idx="158">
                  <c:v>3.2380859375000001E-2</c:v>
                </c:pt>
                <c:pt idx="159">
                  <c:v>3.5500538355115061E-2</c:v>
                </c:pt>
                <c:pt idx="160">
                  <c:v>3.3326904296875001E-2</c:v>
                </c:pt>
                <c:pt idx="161">
                  <c:v>2.9965422164207105E-2</c:v>
                </c:pt>
                <c:pt idx="162">
                  <c:v>2.8221237396668337E-2</c:v>
                </c:pt>
                <c:pt idx="163">
                  <c:v>2.709521484375E-2</c:v>
                </c:pt>
                <c:pt idx="164">
                  <c:v>2.531907075870491E-2</c:v>
                </c:pt>
                <c:pt idx="165">
                  <c:v>2.6023776876251879E-2</c:v>
                </c:pt>
                <c:pt idx="166">
                  <c:v>2.8770629882812499E-2</c:v>
                </c:pt>
                <c:pt idx="167">
                  <c:v>2.8377009822322323E-2</c:v>
                </c:pt>
                <c:pt idx="168">
                  <c:v>2.6878673711855927E-2</c:v>
                </c:pt>
                <c:pt idx="169">
                  <c:v>3.1359526746553887E-2</c:v>
                </c:pt>
                <c:pt idx="170">
                  <c:v>3.23515625E-2</c:v>
                </c:pt>
                <c:pt idx="171">
                  <c:v>3.4429446168396702E-2</c:v>
                </c:pt>
                <c:pt idx="172">
                  <c:v>4.7433725476990367E-2</c:v>
                </c:pt>
                <c:pt idx="173">
                  <c:v>3.116383993003263E-2</c:v>
                </c:pt>
                <c:pt idx="174">
                  <c:v>3.4470919377818134E-2</c:v>
                </c:pt>
                <c:pt idx="175">
                  <c:v>3.0655304750125251E-2</c:v>
                </c:pt>
                <c:pt idx="176">
                  <c:v>2.7402705802229459E-2</c:v>
                </c:pt>
                <c:pt idx="177">
                  <c:v>2.6717757796859358E-2</c:v>
                </c:pt>
                <c:pt idx="178">
                  <c:v>2.9230346679687502E-2</c:v>
                </c:pt>
                <c:pt idx="179">
                  <c:v>2.8377469984992496E-2</c:v>
                </c:pt>
                <c:pt idx="180">
                  <c:v>2.6712575037518758E-2</c:v>
                </c:pt>
                <c:pt idx="181">
                  <c:v>2.6508666992187499E-2</c:v>
                </c:pt>
                <c:pt idx="182">
                  <c:v>2.7234252929687501E-2</c:v>
                </c:pt>
                <c:pt idx="183">
                  <c:v>2.6426299087043522E-2</c:v>
                </c:pt>
                <c:pt idx="184">
                  <c:v>2.7555998381193693E-2</c:v>
                </c:pt>
                <c:pt idx="185">
                  <c:v>2.7317003228176588E-2</c:v>
                </c:pt>
                <c:pt idx="186">
                  <c:v>2.5612426757812501E-2</c:v>
                </c:pt>
                <c:pt idx="187">
                  <c:v>2.6058072981803401E-2</c:v>
                </c:pt>
                <c:pt idx="188">
                  <c:v>2.9082427153716218E-2</c:v>
                </c:pt>
                <c:pt idx="189">
                  <c:v>2.4441664191470737E-2</c:v>
                </c:pt>
                <c:pt idx="190">
                  <c:v>2.3983974007886832E-2</c:v>
                </c:pt>
                <c:pt idx="191">
                  <c:v>2.8589112554962312E-2</c:v>
                </c:pt>
                <c:pt idx="192">
                  <c:v>3.1852775627189689E-2</c:v>
                </c:pt>
                <c:pt idx="193">
                  <c:v>3.3461799259004499E-2</c:v>
                </c:pt>
                <c:pt idx="194">
                  <c:v>3.8825446540290291E-2</c:v>
                </c:pt>
                <c:pt idx="195">
                  <c:v>4.1762695312500001E-2</c:v>
                </c:pt>
                <c:pt idx="196">
                  <c:v>3.7584099667021011E-2</c:v>
                </c:pt>
                <c:pt idx="197">
                  <c:v>3.1968987423399202E-2</c:v>
                </c:pt>
                <c:pt idx="198">
                  <c:v>3.2952984931356573E-2</c:v>
                </c:pt>
                <c:pt idx="199">
                  <c:v>3.6348144531250001E-2</c:v>
                </c:pt>
                <c:pt idx="200">
                  <c:v>3.4163060997746617E-2</c:v>
                </c:pt>
                <c:pt idx="201">
                  <c:v>3.0862426757812499E-2</c:v>
                </c:pt>
                <c:pt idx="202">
                  <c:v>3.057014721300701E-2</c:v>
                </c:pt>
                <c:pt idx="203">
                  <c:v>3.0144143367602808E-2</c:v>
                </c:pt>
                <c:pt idx="204">
                  <c:v>3.4136086597986497E-2</c:v>
                </c:pt>
                <c:pt idx="205">
                  <c:v>3.3025545976113055E-2</c:v>
                </c:pt>
                <c:pt idx="206">
                  <c:v>2.7494884672619048E-2</c:v>
                </c:pt>
                <c:pt idx="207">
                  <c:v>3.0273804444827156E-2</c:v>
                </c:pt>
                <c:pt idx="208">
                  <c:v>3.2055798811465128E-2</c:v>
                </c:pt>
                <c:pt idx="209">
                  <c:v>3.1931268601190478E-2</c:v>
                </c:pt>
                <c:pt idx="210">
                  <c:v>2.953881174774323E-2</c:v>
                </c:pt>
                <c:pt idx="211">
                  <c:v>3.0384377152742986E-2</c:v>
                </c:pt>
                <c:pt idx="212">
                  <c:v>3.3747426493612225E-2</c:v>
                </c:pt>
                <c:pt idx="213">
                  <c:v>3.310688902645436E-2</c:v>
                </c:pt>
                <c:pt idx="214">
                  <c:v>3.2502382695077658E-2</c:v>
                </c:pt>
                <c:pt idx="215">
                  <c:v>2.9312954649007038E-2</c:v>
                </c:pt>
                <c:pt idx="216">
                  <c:v>3.2962906312751006E-2</c:v>
                </c:pt>
                <c:pt idx="217">
                  <c:v>3.4902808779761901E-2</c:v>
                </c:pt>
                <c:pt idx="218">
                  <c:v>3.2320725792583792E-2</c:v>
                </c:pt>
                <c:pt idx="219">
                  <c:v>3.0622960808400101E-2</c:v>
                </c:pt>
                <c:pt idx="220">
                  <c:v>3.2434461587888666E-2</c:v>
                </c:pt>
                <c:pt idx="221">
                  <c:v>2.909974586789844E-2</c:v>
                </c:pt>
                <c:pt idx="222">
                  <c:v>3.5473730762600304E-2</c:v>
                </c:pt>
                <c:pt idx="223">
                  <c:v>3.0103616513603309E-2</c:v>
                </c:pt>
                <c:pt idx="224">
                  <c:v>3.0974927531108597E-2</c:v>
                </c:pt>
                <c:pt idx="225">
                  <c:v>3.2495166113476956E-2</c:v>
                </c:pt>
                <c:pt idx="226">
                  <c:v>3.2446815808454592E-2</c:v>
                </c:pt>
                <c:pt idx="227">
                  <c:v>3.1868538460335334E-2</c:v>
                </c:pt>
                <c:pt idx="228">
                  <c:v>2.9900918977963525E-2</c:v>
                </c:pt>
                <c:pt idx="229">
                  <c:v>3.5731201171874998E-2</c:v>
                </c:pt>
                <c:pt idx="230">
                  <c:v>3.6242801218564089E-2</c:v>
                </c:pt>
                <c:pt idx="231">
                  <c:v>3.9227415272887325E-2</c:v>
                </c:pt>
                <c:pt idx="232">
                  <c:v>0.1263607594936709</c:v>
                </c:pt>
                <c:pt idx="233">
                  <c:v>3.6381175292472027E-2</c:v>
                </c:pt>
                <c:pt idx="234">
                  <c:v>3.11256497270949E-2</c:v>
                </c:pt>
                <c:pt idx="235">
                  <c:v>3.292814032252929E-2</c:v>
                </c:pt>
                <c:pt idx="236">
                  <c:v>0.12160769731570513</c:v>
                </c:pt>
                <c:pt idx="237">
                  <c:v>4.0575720691093428E-2</c:v>
                </c:pt>
                <c:pt idx="238">
                  <c:v>3.0272794008632052E-2</c:v>
                </c:pt>
                <c:pt idx="239">
                  <c:v>3.2118992428702253E-2</c:v>
                </c:pt>
                <c:pt idx="240">
                  <c:v>3.2156077342552374E-2</c:v>
                </c:pt>
                <c:pt idx="241">
                  <c:v>3.5874142651640385E-2</c:v>
                </c:pt>
                <c:pt idx="242">
                  <c:v>3.2405045108397368E-2</c:v>
                </c:pt>
                <c:pt idx="243">
                  <c:v>3.7674607901737607E-2</c:v>
                </c:pt>
                <c:pt idx="244">
                  <c:v>2.7910750071857435E-2</c:v>
                </c:pt>
                <c:pt idx="245">
                  <c:v>3.1592514571718196E-2</c:v>
                </c:pt>
                <c:pt idx="246">
                  <c:v>3.5495361574482846E-2</c:v>
                </c:pt>
                <c:pt idx="247">
                  <c:v>3.2370731211754204E-2</c:v>
                </c:pt>
                <c:pt idx="248">
                  <c:v>3.2193247995162932E-2</c:v>
                </c:pt>
                <c:pt idx="249">
                  <c:v>2.9455841564741292E-2</c:v>
                </c:pt>
                <c:pt idx="250">
                  <c:v>3.0826904911838791E-2</c:v>
                </c:pt>
                <c:pt idx="251">
                  <c:v>3.1252850372779188E-2</c:v>
                </c:pt>
                <c:pt idx="252">
                  <c:v>3.2171692511047977E-2</c:v>
                </c:pt>
                <c:pt idx="253">
                  <c:v>2.9666887003892292E-2</c:v>
                </c:pt>
                <c:pt idx="254">
                  <c:v>3.4890825955081098E-2</c:v>
                </c:pt>
                <c:pt idx="255">
                  <c:v>3.1200019441059518E-2</c:v>
                </c:pt>
                <c:pt idx="256">
                  <c:v>2.880859375E-2</c:v>
                </c:pt>
                <c:pt idx="257">
                  <c:v>2.713070928958226E-2</c:v>
                </c:pt>
                <c:pt idx="258">
                  <c:v>3.0250764614866598E-2</c:v>
                </c:pt>
                <c:pt idx="259">
                  <c:v>3.167495340260152E-2</c:v>
                </c:pt>
                <c:pt idx="260">
                  <c:v>2.9990558235012756E-2</c:v>
                </c:pt>
                <c:pt idx="261">
                  <c:v>3.109251384493671E-2</c:v>
                </c:pt>
                <c:pt idx="262">
                  <c:v>3.0531209719253018E-2</c:v>
                </c:pt>
                <c:pt idx="263">
                  <c:v>3.199129971590909E-2</c:v>
                </c:pt>
                <c:pt idx="264">
                  <c:v>2.9403773086964929E-2</c:v>
                </c:pt>
                <c:pt idx="265">
                  <c:v>3.0340172686581846E-2</c:v>
                </c:pt>
                <c:pt idx="266">
                  <c:v>3.0771816713023561E-2</c:v>
                </c:pt>
                <c:pt idx="267">
                  <c:v>0.11602505335066719</c:v>
                </c:pt>
                <c:pt idx="268">
                  <c:v>0.2320071875803755</c:v>
                </c:pt>
                <c:pt idx="269">
                  <c:v>0.27427058824690498</c:v>
                </c:pt>
                <c:pt idx="270">
                  <c:v>0.43873973027897267</c:v>
                </c:pt>
                <c:pt idx="271">
                  <c:v>0.33894836272040302</c:v>
                </c:pt>
                <c:pt idx="272">
                  <c:v>3.2012722135681584E-2</c:v>
                </c:pt>
                <c:pt idx="273">
                  <c:v>3.020036987678754E-2</c:v>
                </c:pt>
                <c:pt idx="274">
                  <c:v>2.9570008879650868E-2</c:v>
                </c:pt>
                <c:pt idx="275">
                  <c:v>3.1891101154650277E-2</c:v>
                </c:pt>
                <c:pt idx="276">
                  <c:v>2.8096331409891085E-2</c:v>
                </c:pt>
                <c:pt idx="277">
                  <c:v>2.9742702361076109E-2</c:v>
                </c:pt>
                <c:pt idx="278">
                  <c:v>2.8957613052860383E-2</c:v>
                </c:pt>
                <c:pt idx="279">
                  <c:v>2.9112908147996473E-2</c:v>
                </c:pt>
                <c:pt idx="280">
                  <c:v>2.9333539011489201E-2</c:v>
                </c:pt>
                <c:pt idx="281">
                  <c:v>3.070950795368976E-2</c:v>
                </c:pt>
                <c:pt idx="282">
                  <c:v>2.6804816656675921E-2</c:v>
                </c:pt>
                <c:pt idx="283">
                  <c:v>2.9985814715249748E-2</c:v>
                </c:pt>
                <c:pt idx="284">
                  <c:v>3.1100250597033686E-2</c:v>
                </c:pt>
                <c:pt idx="285">
                  <c:v>3.3335367838541664E-2</c:v>
                </c:pt>
                <c:pt idx="286">
                  <c:v>2.8397629853756934E-2</c:v>
                </c:pt>
                <c:pt idx="287">
                  <c:v>2.5633900316455696E-2</c:v>
                </c:pt>
                <c:pt idx="288">
                  <c:v>2.8160052936083122E-2</c:v>
                </c:pt>
                <c:pt idx="289">
                  <c:v>3.0861142533936653E-2</c:v>
                </c:pt>
                <c:pt idx="290">
                  <c:v>2.9790466339466363E-2</c:v>
                </c:pt>
                <c:pt idx="291">
                  <c:v>2.8474500102381551E-2</c:v>
                </c:pt>
                <c:pt idx="292">
                  <c:v>2.9995419141214178E-2</c:v>
                </c:pt>
                <c:pt idx="293">
                  <c:v>3.4920182161197397E-2</c:v>
                </c:pt>
                <c:pt idx="294">
                  <c:v>3.3507503336997486E-2</c:v>
                </c:pt>
                <c:pt idx="295">
                  <c:v>3.134003680851731E-2</c:v>
                </c:pt>
                <c:pt idx="296">
                  <c:v>3.2230619217333834E-2</c:v>
                </c:pt>
                <c:pt idx="297">
                  <c:v>3.2110334343513854E-2</c:v>
                </c:pt>
                <c:pt idx="298">
                  <c:v>3.349400812657035E-2</c:v>
                </c:pt>
                <c:pt idx="299">
                  <c:v>2.9743770238619214E-2</c:v>
                </c:pt>
                <c:pt idx="300">
                  <c:v>3.1421829897715865E-2</c:v>
                </c:pt>
                <c:pt idx="301">
                  <c:v>3.3488262592697333E-2</c:v>
                </c:pt>
                <c:pt idx="302">
                  <c:v>3.2296966414506793E-2</c:v>
                </c:pt>
                <c:pt idx="303">
                  <c:v>3.3113533234500503E-2</c:v>
                </c:pt>
                <c:pt idx="304">
                  <c:v>3.4070498979271356E-2</c:v>
                </c:pt>
                <c:pt idx="305">
                  <c:v>3.445791707213712E-2</c:v>
                </c:pt>
                <c:pt idx="306">
                  <c:v>3.3015598473654428E-2</c:v>
                </c:pt>
                <c:pt idx="307">
                  <c:v>3.2826869912607269E-2</c:v>
                </c:pt>
                <c:pt idx="308">
                  <c:v>3.0700621879739636E-2</c:v>
                </c:pt>
                <c:pt idx="309">
                  <c:v>3.1141301347173144E-2</c:v>
                </c:pt>
                <c:pt idx="310">
                  <c:v>3.2249362104050987E-2</c:v>
                </c:pt>
                <c:pt idx="311">
                  <c:v>3.2587412449520445E-2</c:v>
                </c:pt>
                <c:pt idx="312">
                  <c:v>3.2761393392498749E-2</c:v>
                </c:pt>
                <c:pt idx="313">
                  <c:v>3.2969294989630471E-2</c:v>
                </c:pt>
                <c:pt idx="314">
                  <c:v>3.3437338220067774E-2</c:v>
                </c:pt>
                <c:pt idx="315">
                  <c:v>3.4986359595292046E-2</c:v>
                </c:pt>
                <c:pt idx="316">
                  <c:v>3.092090877931165E-2</c:v>
                </c:pt>
                <c:pt idx="317">
                  <c:v>3.6152963009562153E-2</c:v>
                </c:pt>
                <c:pt idx="318">
                  <c:v>3.7430154445002514E-2</c:v>
                </c:pt>
                <c:pt idx="319">
                  <c:v>3.5589814305904521E-2</c:v>
                </c:pt>
                <c:pt idx="320">
                  <c:v>3.5287785986278949E-2</c:v>
                </c:pt>
                <c:pt idx="321">
                  <c:v>3.3639917460267406E-2</c:v>
                </c:pt>
                <c:pt idx="322">
                  <c:v>3.5223560948525703E-2</c:v>
                </c:pt>
                <c:pt idx="323">
                  <c:v>3.4499999015561993E-2</c:v>
                </c:pt>
                <c:pt idx="324">
                  <c:v>3.6976240912953172E-2</c:v>
                </c:pt>
                <c:pt idx="325">
                  <c:v>3.5838320941272636E-2</c:v>
                </c:pt>
                <c:pt idx="326">
                  <c:v>4.1461910144495989E-2</c:v>
                </c:pt>
                <c:pt idx="327">
                  <c:v>4.6666156814759038E-2</c:v>
                </c:pt>
                <c:pt idx="328">
                  <c:v>4.5061977732223334E-2</c:v>
                </c:pt>
                <c:pt idx="329">
                  <c:v>3.9794799437374621E-2</c:v>
                </c:pt>
                <c:pt idx="330">
                  <c:v>4.114185819176279E-2</c:v>
                </c:pt>
                <c:pt idx="331">
                  <c:v>4.1909621348932162E-2</c:v>
                </c:pt>
                <c:pt idx="332">
                  <c:v>4.3861481080572286E-2</c:v>
                </c:pt>
                <c:pt idx="333">
                  <c:v>4.7531802012738454E-2</c:v>
                </c:pt>
                <c:pt idx="334">
                  <c:v>5.6306125407472415E-2</c:v>
                </c:pt>
                <c:pt idx="335">
                  <c:v>5.9125251731757776E-2</c:v>
                </c:pt>
                <c:pt idx="336">
                  <c:v>7.5866882507507505E-2</c:v>
                </c:pt>
                <c:pt idx="337">
                  <c:v>6.0951982089178354E-2</c:v>
                </c:pt>
                <c:pt idx="338">
                  <c:v>5.8192190044150799E-2</c:v>
                </c:pt>
                <c:pt idx="339">
                  <c:v>5.760836756773708E-2</c:v>
                </c:pt>
                <c:pt idx="340">
                  <c:v>5.6852947799185462E-2</c:v>
                </c:pt>
                <c:pt idx="341">
                  <c:v>6.1323330254258519E-2</c:v>
                </c:pt>
                <c:pt idx="342">
                  <c:v>6.2118767853779511E-2</c:v>
                </c:pt>
                <c:pt idx="343">
                  <c:v>6.1301458085193078E-2</c:v>
                </c:pt>
                <c:pt idx="344">
                  <c:v>6.9023476680040122E-2</c:v>
                </c:pt>
                <c:pt idx="345">
                  <c:v>6.2351068099937346E-2</c:v>
                </c:pt>
                <c:pt idx="346">
                  <c:v>6.8872241553419339E-2</c:v>
                </c:pt>
                <c:pt idx="347">
                  <c:v>6.5242790268036074E-2</c:v>
                </c:pt>
                <c:pt idx="348">
                  <c:v>6.6566562891604009E-2</c:v>
                </c:pt>
                <c:pt idx="349">
                  <c:v>5.6147684109743849E-2</c:v>
                </c:pt>
                <c:pt idx="350">
                  <c:v>5.4751103770040083E-2</c:v>
                </c:pt>
                <c:pt idx="351">
                  <c:v>5.5170288085937498E-2</c:v>
                </c:pt>
                <c:pt idx="352">
                  <c:v>6.1848795246743485E-2</c:v>
                </c:pt>
                <c:pt idx="353">
                  <c:v>5.8126363668355857E-2</c:v>
                </c:pt>
                <c:pt idx="354">
                  <c:v>5.2481427699148299E-2</c:v>
                </c:pt>
                <c:pt idx="355">
                  <c:v>5.9245239930207812E-2</c:v>
                </c:pt>
                <c:pt idx="356">
                  <c:v>6.5833007812499997E-2</c:v>
                </c:pt>
                <c:pt idx="357">
                  <c:v>5.8590086058654324E-2</c:v>
                </c:pt>
                <c:pt idx="358">
                  <c:v>5.8584580973022035E-2</c:v>
                </c:pt>
                <c:pt idx="359">
                  <c:v>6.370762852696446E-2</c:v>
                </c:pt>
                <c:pt idx="360">
                  <c:v>7.2271245855230232E-2</c:v>
                </c:pt>
                <c:pt idx="361">
                  <c:v>7.2692474166770882E-2</c:v>
                </c:pt>
                <c:pt idx="362">
                  <c:v>7.3784817213294149E-2</c:v>
                </c:pt>
                <c:pt idx="363">
                  <c:v>8.3661987304687505E-2</c:v>
                </c:pt>
                <c:pt idx="364">
                  <c:v>7.7613159179687502E-2</c:v>
                </c:pt>
                <c:pt idx="365">
                  <c:v>8.2318359374999997E-2</c:v>
                </c:pt>
                <c:pt idx="366">
                  <c:v>8.1543213012756383E-2</c:v>
                </c:pt>
                <c:pt idx="367">
                  <c:v>8.8905273437500001E-2</c:v>
                </c:pt>
                <c:pt idx="368">
                  <c:v>8.6664794921874996E-2</c:v>
                </c:pt>
                <c:pt idx="369">
                  <c:v>8.2116943359375E-2</c:v>
                </c:pt>
                <c:pt idx="370">
                  <c:v>8.3213867187499999E-2</c:v>
                </c:pt>
                <c:pt idx="371">
                  <c:v>9.784521484375E-2</c:v>
                </c:pt>
                <c:pt idx="372">
                  <c:v>0.1053072509765625</c:v>
                </c:pt>
                <c:pt idx="373">
                  <c:v>0.1141451416015625</c:v>
                </c:pt>
                <c:pt idx="374">
                  <c:v>0.1149454121592046</c:v>
                </c:pt>
                <c:pt idx="375">
                  <c:v>0.13834387207031251</c:v>
                </c:pt>
                <c:pt idx="376">
                  <c:v>0.13784167480468751</c:v>
                </c:pt>
                <c:pt idx="377">
                  <c:v>0.1165355224609375</c:v>
                </c:pt>
                <c:pt idx="378">
                  <c:v>0.1174998779296875</c:v>
                </c:pt>
                <c:pt idx="379">
                  <c:v>0.1490277099609375</c:v>
                </c:pt>
                <c:pt idx="380">
                  <c:v>0.15315881347656249</c:v>
                </c:pt>
                <c:pt idx="381">
                  <c:v>0.139072021484375</c:v>
                </c:pt>
                <c:pt idx="382">
                  <c:v>0.1492718505859375</c:v>
                </c:pt>
                <c:pt idx="383">
                  <c:v>0.15324731445312501</c:v>
                </c:pt>
                <c:pt idx="384">
                  <c:v>0.15260986328125001</c:v>
                </c:pt>
                <c:pt idx="385">
                  <c:v>0.17309387207031249</c:v>
                </c:pt>
                <c:pt idx="386">
                  <c:v>0.19875305175781249</c:v>
                </c:pt>
                <c:pt idx="387">
                  <c:v>0.184470703125</c:v>
                </c:pt>
                <c:pt idx="388">
                  <c:v>0.17765893554687501</c:v>
                </c:pt>
                <c:pt idx="389">
                  <c:v>0.181772216796875</c:v>
                </c:pt>
                <c:pt idx="390">
                  <c:v>0.194818359375</c:v>
                </c:pt>
                <c:pt idx="391">
                  <c:v>0.20669836425781249</c:v>
                </c:pt>
                <c:pt idx="392">
                  <c:v>0.18470019531250001</c:v>
                </c:pt>
                <c:pt idx="393">
                  <c:v>0.20456567382812499</c:v>
                </c:pt>
                <c:pt idx="394">
                  <c:v>0.1982318115234375</c:v>
                </c:pt>
                <c:pt idx="395">
                  <c:v>0.18088171386718749</c:v>
                </c:pt>
                <c:pt idx="396">
                  <c:v>0.18736628693680515</c:v>
                </c:pt>
                <c:pt idx="397">
                  <c:v>0.19698791503906249</c:v>
                </c:pt>
                <c:pt idx="398">
                  <c:v>0.1898533935546875</c:v>
                </c:pt>
                <c:pt idx="399">
                  <c:v>0.16839855957031249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AC43-9FC7-52F2C2BA687C}"/>
            </c:ext>
          </c:extLst>
        </c:ser>
        <c:ser>
          <c:idx val="2"/>
          <c:order val="2"/>
          <c:tx>
            <c:strRef>
              <c:f>Data!$BH$5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Data!$BH$6:$BH$405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4.9505060369318184E-2</c:v>
                </c:pt>
                <c:pt idx="5">
                  <c:v>5.0364424542682924E-2</c:v>
                </c:pt>
                <c:pt idx="6">
                  <c:v>5.2190755208333335E-2</c:v>
                </c:pt>
                <c:pt idx="7">
                  <c:v>5.2085182883522728E-2</c:v>
                </c:pt>
                <c:pt idx="8">
                  <c:v>5.2088907320205477E-2</c:v>
                </c:pt>
                <c:pt idx="9">
                  <c:v>5.1970305266203706E-2</c:v>
                </c:pt>
                <c:pt idx="10">
                  <c:v>5.0870028409090912E-2</c:v>
                </c:pt>
                <c:pt idx="11">
                  <c:v>5.580938430059524E-2</c:v>
                </c:pt>
                <c:pt idx="12">
                  <c:v>5.8826401654411761E-2</c:v>
                </c:pt>
                <c:pt idx="13">
                  <c:v>6.0755354634831463E-2</c:v>
                </c:pt>
                <c:pt idx="14">
                  <c:v>5.9134534610215055E-2</c:v>
                </c:pt>
                <c:pt idx="15">
                  <c:v>6.0936118071933963E-2</c:v>
                </c:pt>
                <c:pt idx="16">
                  <c:v>6.1567382812500002E-2</c:v>
                </c:pt>
                <c:pt idx="17">
                  <c:v>6.2875142911585372E-2</c:v>
                </c:pt>
                <c:pt idx="18">
                  <c:v>6.0248480902777776E-2</c:v>
                </c:pt>
                <c:pt idx="19">
                  <c:v>6.130346921410891E-2</c:v>
                </c:pt>
                <c:pt idx="20">
                  <c:v>5.8793288010817304E-2</c:v>
                </c:pt>
                <c:pt idx="21">
                  <c:v>6.0814047759433963E-2</c:v>
                </c:pt>
                <c:pt idx="22">
                  <c:v>5.7547753010321098E-2</c:v>
                </c:pt>
                <c:pt idx="23">
                  <c:v>5.9468410326086955E-2</c:v>
                </c:pt>
                <c:pt idx="24">
                  <c:v>5.9214979115099008E-2</c:v>
                </c:pt>
                <c:pt idx="25">
                  <c:v>5.7431640625000002E-2</c:v>
                </c:pt>
                <c:pt idx="26">
                  <c:v>6.0434769610969385E-2</c:v>
                </c:pt>
                <c:pt idx="27">
                  <c:v>5.7200580561926603E-2</c:v>
                </c:pt>
                <c:pt idx="28">
                  <c:v>5.8088030133928568E-2</c:v>
                </c:pt>
                <c:pt idx="29">
                  <c:v>5.8823029891304349E-2</c:v>
                </c:pt>
                <c:pt idx="30">
                  <c:v>5.6642711672008544E-2</c:v>
                </c:pt>
                <c:pt idx="31">
                  <c:v>5.7943409886853446E-2</c:v>
                </c:pt>
                <c:pt idx="32">
                  <c:v>5.6662423270089288E-2</c:v>
                </c:pt>
                <c:pt idx="33">
                  <c:v>5.6738698584401712E-2</c:v>
                </c:pt>
                <c:pt idx="34">
                  <c:v>5.5812424879807691E-2</c:v>
                </c:pt>
                <c:pt idx="35">
                  <c:v>5.6032307942708331E-2</c:v>
                </c:pt>
                <c:pt idx="36">
                  <c:v>5.5862991898148147E-2</c:v>
                </c:pt>
                <c:pt idx="37">
                  <c:v>5.5317540322580648E-2</c:v>
                </c:pt>
                <c:pt idx="38">
                  <c:v>5.578337934680451E-2</c:v>
                </c:pt>
                <c:pt idx="39">
                  <c:v>5.422326290246212E-2</c:v>
                </c:pt>
                <c:pt idx="40">
                  <c:v>5.4558701402559057E-2</c:v>
                </c:pt>
                <c:pt idx="41">
                  <c:v>5.4256554805871215E-2</c:v>
                </c:pt>
                <c:pt idx="42">
                  <c:v>5.4696219308035712E-2</c:v>
                </c:pt>
                <c:pt idx="43">
                  <c:v>5.5536085559475805E-2</c:v>
                </c:pt>
                <c:pt idx="44">
                  <c:v>5.6290570427389705E-2</c:v>
                </c:pt>
                <c:pt idx="45">
                  <c:v>5.4280099693251531E-2</c:v>
                </c:pt>
                <c:pt idx="46">
                  <c:v>5.4129894868827161E-2</c:v>
                </c:pt>
                <c:pt idx="47">
                  <c:v>5.6683708639705885E-2</c:v>
                </c:pt>
                <c:pt idx="48">
                  <c:v>5.6338948049363055E-2</c:v>
                </c:pt>
                <c:pt idx="49">
                  <c:v>5.7107887520695365E-2</c:v>
                </c:pt>
                <c:pt idx="50">
                  <c:v>5.4675804640718563E-2</c:v>
                </c:pt>
                <c:pt idx="51">
                  <c:v>5.6442987351190479E-2</c:v>
                </c:pt>
                <c:pt idx="52">
                  <c:v>5.7023884863826813E-2</c:v>
                </c:pt>
                <c:pt idx="53">
                  <c:v>5.6340026855468753E-2</c:v>
                </c:pt>
                <c:pt idx="54">
                  <c:v>5.6402825689935064E-2</c:v>
                </c:pt>
                <c:pt idx="55">
                  <c:v>5.7288595715408806E-2</c:v>
                </c:pt>
                <c:pt idx="56">
                  <c:v>5.6611813373447208E-2</c:v>
                </c:pt>
                <c:pt idx="57">
                  <c:v>5.5514178698575951E-2</c:v>
                </c:pt>
                <c:pt idx="58">
                  <c:v>5.5051348286290325E-2</c:v>
                </c:pt>
                <c:pt idx="59">
                  <c:v>5.5375532670454544E-2</c:v>
                </c:pt>
                <c:pt idx="60">
                  <c:v>5.5275941506410256E-2</c:v>
                </c:pt>
                <c:pt idx="61">
                  <c:v>5.537175807823129E-2</c:v>
                </c:pt>
                <c:pt idx="62">
                  <c:v>5.5138594267384107E-2</c:v>
                </c:pt>
                <c:pt idx="63">
                  <c:v>5.5371428189212327E-2</c:v>
                </c:pt>
                <c:pt idx="64">
                  <c:v>5.4928699171686746E-2</c:v>
                </c:pt>
                <c:pt idx="65">
                  <c:v>5.457724294354839E-2</c:v>
                </c:pt>
                <c:pt idx="66">
                  <c:v>5.5533854166666667E-2</c:v>
                </c:pt>
                <c:pt idx="67">
                  <c:v>5.4337902181952662E-2</c:v>
                </c:pt>
                <c:pt idx="68">
                  <c:v>5.414992112379808E-2</c:v>
                </c:pt>
                <c:pt idx="69">
                  <c:v>5.3008165778423773E-2</c:v>
                </c:pt>
                <c:pt idx="70">
                  <c:v>5.4327766262755102E-2</c:v>
                </c:pt>
                <c:pt idx="71">
                  <c:v>5.472836473980687E-2</c:v>
                </c:pt>
                <c:pt idx="72">
                  <c:v>5.4460580912863071E-2</c:v>
                </c:pt>
                <c:pt idx="73">
                  <c:v>5.752891066384181E-2</c:v>
                </c:pt>
                <c:pt idx="74">
                  <c:v>5.4604059533227847E-2</c:v>
                </c:pt>
                <c:pt idx="75">
                  <c:v>5.4583925189393936E-2</c:v>
                </c:pt>
                <c:pt idx="76">
                  <c:v>5.4037604533450703E-2</c:v>
                </c:pt>
                <c:pt idx="77">
                  <c:v>5.5091079400510203E-2</c:v>
                </c:pt>
                <c:pt idx="78">
                  <c:v>5.548454733455882E-2</c:v>
                </c:pt>
                <c:pt idx="79">
                  <c:v>5.471896701388889E-2</c:v>
                </c:pt>
                <c:pt idx="80">
                  <c:v>5.3974791343167704E-2</c:v>
                </c:pt>
                <c:pt idx="81">
                  <c:v>5.4659364835037173E-2</c:v>
                </c:pt>
                <c:pt idx="82">
                  <c:v>5.4539207175925926E-2</c:v>
                </c:pt>
                <c:pt idx="83">
                  <c:v>5.4636928013392858E-2</c:v>
                </c:pt>
                <c:pt idx="84">
                  <c:v>5.4413792171280277E-2</c:v>
                </c:pt>
                <c:pt idx="85">
                  <c:v>5.5610287031938328E-2</c:v>
                </c:pt>
                <c:pt idx="86">
                  <c:v>5.56640625E-2</c:v>
                </c:pt>
                <c:pt idx="87">
                  <c:v>5.5681658220720721E-2</c:v>
                </c:pt>
                <c:pt idx="88">
                  <c:v>5.4942469443044352E-2</c:v>
                </c:pt>
                <c:pt idx="89">
                  <c:v>5.5040969591750845E-2</c:v>
                </c:pt>
                <c:pt idx="90">
                  <c:v>5.4516670724150139E-2</c:v>
                </c:pt>
                <c:pt idx="91">
                  <c:v>5.4950914884868418E-2</c:v>
                </c:pt>
                <c:pt idx="92">
                  <c:v>5.505569045608108E-2</c:v>
                </c:pt>
                <c:pt idx="93">
                  <c:v>5.4949079241071432E-2</c:v>
                </c:pt>
                <c:pt idx="94">
                  <c:v>5.5765787760416664E-2</c:v>
                </c:pt>
                <c:pt idx="95">
                  <c:v>5.5384502509715029E-2</c:v>
                </c:pt>
                <c:pt idx="96">
                  <c:v>5.529884941246594E-2</c:v>
                </c:pt>
                <c:pt idx="97">
                  <c:v>5.4716985582729472E-2</c:v>
                </c:pt>
                <c:pt idx="98">
                  <c:v>5.5155212625915752E-2</c:v>
                </c:pt>
                <c:pt idx="99">
                  <c:v>5.4814211769249048E-2</c:v>
                </c:pt>
                <c:pt idx="100">
                  <c:v>5.5124491202731093E-2</c:v>
                </c:pt>
                <c:pt idx="101">
                  <c:v>5.5313325264084508E-2</c:v>
                </c:pt>
                <c:pt idx="102">
                  <c:v>5.4992924904336736E-2</c:v>
                </c:pt>
                <c:pt idx="103">
                  <c:v>5.5177349605192723E-2</c:v>
                </c:pt>
                <c:pt idx="104">
                  <c:v>5.4405946862721023E-2</c:v>
                </c:pt>
                <c:pt idx="105">
                  <c:v>5.5135091145833336E-2</c:v>
                </c:pt>
                <c:pt idx="106">
                  <c:v>5.5853089289878734E-2</c:v>
                </c:pt>
                <c:pt idx="107">
                  <c:v>5.5701657438543599E-2</c:v>
                </c:pt>
                <c:pt idx="108">
                  <c:v>5.5959856017561982E-2</c:v>
                </c:pt>
                <c:pt idx="109">
                  <c:v>5.5723225412193253E-2</c:v>
                </c:pt>
                <c:pt idx="110">
                  <c:v>5.638417476365546E-2</c:v>
                </c:pt>
                <c:pt idx="111">
                  <c:v>5.6862737899436092E-2</c:v>
                </c:pt>
                <c:pt idx="112">
                  <c:v>5.6830113230187912E-2</c:v>
                </c:pt>
                <c:pt idx="113">
                  <c:v>5.8389803258384144E-2</c:v>
                </c:pt>
                <c:pt idx="114">
                  <c:v>5.7560929008152177E-2</c:v>
                </c:pt>
                <c:pt idx="115">
                  <c:v>5.727677178660566E-2</c:v>
                </c:pt>
                <c:pt idx="116">
                  <c:v>5.9236959586466166E-2</c:v>
                </c:pt>
                <c:pt idx="117">
                  <c:v>5.9153791433706068E-2</c:v>
                </c:pt>
                <c:pt idx="118">
                  <c:v>5.976513178661616E-2</c:v>
                </c:pt>
                <c:pt idx="119">
                  <c:v>5.9569930433294213E-2</c:v>
                </c:pt>
                <c:pt idx="120">
                  <c:v>5.935698574029126E-2</c:v>
                </c:pt>
                <c:pt idx="121">
                  <c:v>5.9677435427295922E-2</c:v>
                </c:pt>
                <c:pt idx="122">
                  <c:v>5.9977080349836336E-2</c:v>
                </c:pt>
                <c:pt idx="123">
                  <c:v>6.0163778255583576E-2</c:v>
                </c:pt>
                <c:pt idx="124">
                  <c:v>5.9247145639634985E-2</c:v>
                </c:pt>
                <c:pt idx="125">
                  <c:v>5.9593927292596729E-2</c:v>
                </c:pt>
                <c:pt idx="126">
                  <c:v>5.9919028018118894E-2</c:v>
                </c:pt>
                <c:pt idx="127">
                  <c:v>6.1400449365601503E-2</c:v>
                </c:pt>
                <c:pt idx="128">
                  <c:v>6.0854673032407408E-2</c:v>
                </c:pt>
                <c:pt idx="129">
                  <c:v>6.0148379425860717E-2</c:v>
                </c:pt>
                <c:pt idx="130">
                  <c:v>6.2251676280179129E-2</c:v>
                </c:pt>
                <c:pt idx="131">
                  <c:v>6.1039152599516366E-2</c:v>
                </c:pt>
                <c:pt idx="132">
                  <c:v>6.0126577524038459E-2</c:v>
                </c:pt>
                <c:pt idx="133">
                  <c:v>6.1765362022503781E-2</c:v>
                </c:pt>
                <c:pt idx="134">
                  <c:v>6.1449420262896827E-2</c:v>
                </c:pt>
                <c:pt idx="135">
                  <c:v>6.1729656874075445E-2</c:v>
                </c:pt>
                <c:pt idx="136">
                  <c:v>6.150165264423077E-2</c:v>
                </c:pt>
                <c:pt idx="137">
                  <c:v>5.9889960534793812E-2</c:v>
                </c:pt>
                <c:pt idx="138">
                  <c:v>6.2193597855486865E-2</c:v>
                </c:pt>
                <c:pt idx="139">
                  <c:v>6.0423274025274296E-2</c:v>
                </c:pt>
                <c:pt idx="140">
                  <c:v>6.1236537782485875E-2</c:v>
                </c:pt>
                <c:pt idx="141">
                  <c:v>5.975949506222944E-2</c:v>
                </c:pt>
                <c:pt idx="142">
                  <c:v>6.2084045410156247E-2</c:v>
                </c:pt>
                <c:pt idx="143">
                  <c:v>6.0662325447396963E-2</c:v>
                </c:pt>
                <c:pt idx="144">
                  <c:v>6.1226594406359393E-2</c:v>
                </c:pt>
                <c:pt idx="145">
                  <c:v>6.0754980108394835E-2</c:v>
                </c:pt>
                <c:pt idx="146">
                  <c:v>5.9310931762545899E-2</c:v>
                </c:pt>
                <c:pt idx="147">
                  <c:v>5.9871460580583756E-2</c:v>
                </c:pt>
                <c:pt idx="148">
                  <c:v>5.9648570447865097E-2</c:v>
                </c:pt>
                <c:pt idx="149">
                  <c:v>6.0911288752831257E-2</c:v>
                </c:pt>
                <c:pt idx="150">
                  <c:v>5.8481797463670611E-2</c:v>
                </c:pt>
                <c:pt idx="151">
                  <c:v>6.0508853099385244E-2</c:v>
                </c:pt>
                <c:pt idx="152">
                  <c:v>6.0651081364329271E-2</c:v>
                </c:pt>
                <c:pt idx="153">
                  <c:v>5.9821507756062951E-2</c:v>
                </c:pt>
                <c:pt idx="154">
                  <c:v>6.1875582722479422E-2</c:v>
                </c:pt>
                <c:pt idx="155">
                  <c:v>6.047296764631685E-2</c:v>
                </c:pt>
                <c:pt idx="156">
                  <c:v>5.9384465499408984E-2</c:v>
                </c:pt>
                <c:pt idx="157">
                  <c:v>6.1124316091568209E-2</c:v>
                </c:pt>
                <c:pt idx="158">
                  <c:v>6.3486260240814302E-2</c:v>
                </c:pt>
                <c:pt idx="159">
                  <c:v>6.171673375785458E-2</c:v>
                </c:pt>
                <c:pt idx="160">
                  <c:v>6.2095258812203791E-2</c:v>
                </c:pt>
                <c:pt idx="161">
                  <c:v>6.0678375082671959E-2</c:v>
                </c:pt>
                <c:pt idx="162">
                  <c:v>6.0394012176238736E-2</c:v>
                </c:pt>
                <c:pt idx="163">
                  <c:v>6.1577022355487086E-2</c:v>
                </c:pt>
                <c:pt idx="164">
                  <c:v>6.2230819310897433E-2</c:v>
                </c:pt>
                <c:pt idx="165">
                  <c:v>6.0724894205729164E-2</c:v>
                </c:pt>
                <c:pt idx="166">
                  <c:v>6.2335069444444446E-2</c:v>
                </c:pt>
                <c:pt idx="167">
                  <c:v>6.192304111095346E-2</c:v>
                </c:pt>
                <c:pt idx="168">
                  <c:v>6.0830725244728913E-2</c:v>
                </c:pt>
                <c:pt idx="169">
                  <c:v>6.1700322433148332E-2</c:v>
                </c:pt>
                <c:pt idx="170">
                  <c:v>6.0284588788006757E-2</c:v>
                </c:pt>
                <c:pt idx="171">
                  <c:v>6.0156250000000001E-2</c:v>
                </c:pt>
                <c:pt idx="172">
                  <c:v>6.5621376711572435E-2</c:v>
                </c:pt>
                <c:pt idx="173">
                  <c:v>6.1783033379157727E-2</c:v>
                </c:pt>
                <c:pt idx="174">
                  <c:v>6.360064561105723E-2</c:v>
                </c:pt>
                <c:pt idx="175">
                  <c:v>6.2830105633802813E-2</c:v>
                </c:pt>
                <c:pt idx="176">
                  <c:v>6.4778137207031253E-2</c:v>
                </c:pt>
                <c:pt idx="177">
                  <c:v>6.1981830018939393E-2</c:v>
                </c:pt>
                <c:pt idx="178">
                  <c:v>6.044869652406417E-2</c:v>
                </c:pt>
                <c:pt idx="179">
                  <c:v>6.2439246111751154E-2</c:v>
                </c:pt>
                <c:pt idx="180">
                  <c:v>6.129318865390436E-2</c:v>
                </c:pt>
                <c:pt idx="181">
                  <c:v>6.2448239793964459E-2</c:v>
                </c:pt>
                <c:pt idx="182">
                  <c:v>6.1476742362750886E-2</c:v>
                </c:pt>
                <c:pt idx="183">
                  <c:v>6.3152984159076636E-2</c:v>
                </c:pt>
                <c:pt idx="184">
                  <c:v>6.3086465054771904E-2</c:v>
                </c:pt>
                <c:pt idx="185">
                  <c:v>6.3275850736177891E-2</c:v>
                </c:pt>
                <c:pt idx="186">
                  <c:v>6.0901232956336697E-2</c:v>
                </c:pt>
                <c:pt idx="187">
                  <c:v>6.1716740862687032E-2</c:v>
                </c:pt>
                <c:pt idx="188">
                  <c:v>6.4473329741379315E-2</c:v>
                </c:pt>
                <c:pt idx="189">
                  <c:v>6.2245988460242589E-2</c:v>
                </c:pt>
                <c:pt idx="190">
                  <c:v>6.0477355874662617E-2</c:v>
                </c:pt>
                <c:pt idx="191">
                  <c:v>6.7893393664739024E-2</c:v>
                </c:pt>
                <c:pt idx="192">
                  <c:v>6.3129385395010396E-2</c:v>
                </c:pt>
                <c:pt idx="193">
                  <c:v>6.2887224975822054E-2</c:v>
                </c:pt>
                <c:pt idx="194">
                  <c:v>6.1597054681184316E-2</c:v>
                </c:pt>
                <c:pt idx="195">
                  <c:v>6.4136894144786905E-2</c:v>
                </c:pt>
                <c:pt idx="196">
                  <c:v>6.3825664700666376E-2</c:v>
                </c:pt>
                <c:pt idx="197">
                  <c:v>6.1784313571068547E-2</c:v>
                </c:pt>
                <c:pt idx="198">
                  <c:v>6.3549393350470759E-2</c:v>
                </c:pt>
                <c:pt idx="199">
                  <c:v>6.154553552001741E-2</c:v>
                </c:pt>
                <c:pt idx="200">
                  <c:v>6.53002692657767E-2</c:v>
                </c:pt>
                <c:pt idx="201">
                  <c:v>6.1796270412513114E-2</c:v>
                </c:pt>
                <c:pt idx="202">
                  <c:v>6.4585764170725105E-2</c:v>
                </c:pt>
                <c:pt idx="203">
                  <c:v>6.1824205928610501E-2</c:v>
                </c:pt>
                <c:pt idx="204">
                  <c:v>6.3758894028910745E-2</c:v>
                </c:pt>
                <c:pt idx="205">
                  <c:v>6.3454104460311578E-2</c:v>
                </c:pt>
                <c:pt idx="206">
                  <c:v>6.2573154050090257E-2</c:v>
                </c:pt>
                <c:pt idx="207">
                  <c:v>6.3940642446214599E-2</c:v>
                </c:pt>
                <c:pt idx="208">
                  <c:v>6.451289909930269E-2</c:v>
                </c:pt>
                <c:pt idx="209">
                  <c:v>6.3183798480083861E-2</c:v>
                </c:pt>
                <c:pt idx="210">
                  <c:v>6.4112933584892284E-2</c:v>
                </c:pt>
                <c:pt idx="211">
                  <c:v>6.3683411315247254E-2</c:v>
                </c:pt>
                <c:pt idx="212">
                  <c:v>6.4397009095149255E-2</c:v>
                </c:pt>
                <c:pt idx="213">
                  <c:v>6.4340406345760978E-2</c:v>
                </c:pt>
                <c:pt idx="214">
                  <c:v>6.4856465657552084E-2</c:v>
                </c:pt>
                <c:pt idx="215">
                  <c:v>6.3323264898255807E-2</c:v>
                </c:pt>
                <c:pt idx="216">
                  <c:v>6.4823977871274405E-2</c:v>
                </c:pt>
                <c:pt idx="217">
                  <c:v>6.5304349530951239E-2</c:v>
                </c:pt>
                <c:pt idx="218">
                  <c:v>6.2178904676485396E-2</c:v>
                </c:pt>
                <c:pt idx="219">
                  <c:v>6.4533441414760348E-2</c:v>
                </c:pt>
                <c:pt idx="220">
                  <c:v>6.6020119639121341E-2</c:v>
                </c:pt>
                <c:pt idx="221">
                  <c:v>6.2385160333188153E-2</c:v>
                </c:pt>
                <c:pt idx="222">
                  <c:v>6.3337150095133771E-2</c:v>
                </c:pt>
                <c:pt idx="223">
                  <c:v>6.5701290512514054E-2</c:v>
                </c:pt>
                <c:pt idx="224">
                  <c:v>6.3722792028743314E-2</c:v>
                </c:pt>
                <c:pt idx="225">
                  <c:v>6.3388701408140125E-2</c:v>
                </c:pt>
                <c:pt idx="226">
                  <c:v>6.4546443214101246E-2</c:v>
                </c:pt>
                <c:pt idx="227">
                  <c:v>6.279321787308674E-2</c:v>
                </c:pt>
                <c:pt idx="228">
                  <c:v>0.10069294625807873</c:v>
                </c:pt>
                <c:pt idx="229">
                  <c:v>6.2763929997246698E-2</c:v>
                </c:pt>
                <c:pt idx="230">
                  <c:v>6.9313096900987525E-2</c:v>
                </c:pt>
                <c:pt idx="231">
                  <c:v>7.69868460808011E-2</c:v>
                </c:pt>
                <c:pt idx="232">
                  <c:v>0.2792123586503919</c:v>
                </c:pt>
                <c:pt idx="233">
                  <c:v>7.2595863526570048E-2</c:v>
                </c:pt>
                <c:pt idx="234">
                  <c:v>5.8581641811108302E-2</c:v>
                </c:pt>
                <c:pt idx="235">
                  <c:v>5.9709957137645917E-2</c:v>
                </c:pt>
                <c:pt idx="236">
                  <c:v>0.16996994315418287</c:v>
                </c:pt>
                <c:pt idx="237">
                  <c:v>5.8521346632007233E-2</c:v>
                </c:pt>
                <c:pt idx="238">
                  <c:v>5.7034546893189757E-2</c:v>
                </c:pt>
                <c:pt idx="239">
                  <c:v>5.8920985050582041E-2</c:v>
                </c:pt>
                <c:pt idx="240">
                  <c:v>5.8118276984073874E-2</c:v>
                </c:pt>
                <c:pt idx="241">
                  <c:v>5.7697566816461682E-2</c:v>
                </c:pt>
                <c:pt idx="242">
                  <c:v>5.6981216242283951E-2</c:v>
                </c:pt>
                <c:pt idx="243">
                  <c:v>5.8172957304936303E-2</c:v>
                </c:pt>
                <c:pt idx="244">
                  <c:v>5.4185070033138098E-2</c:v>
                </c:pt>
                <c:pt idx="245">
                  <c:v>5.3945678058155082E-2</c:v>
                </c:pt>
                <c:pt idx="246">
                  <c:v>5.7272076498868778E-2</c:v>
                </c:pt>
                <c:pt idx="247">
                  <c:v>5.9938141086901119E-2</c:v>
                </c:pt>
                <c:pt idx="248">
                  <c:v>5.8947283011869439E-2</c:v>
                </c:pt>
                <c:pt idx="249">
                  <c:v>5.9163052559950385E-2</c:v>
                </c:pt>
                <c:pt idx="250">
                  <c:v>5.8281309607070196E-2</c:v>
                </c:pt>
                <c:pt idx="251">
                  <c:v>5.8715943491422805E-2</c:v>
                </c:pt>
                <c:pt idx="252">
                  <c:v>5.9199323859466732E-2</c:v>
                </c:pt>
                <c:pt idx="253">
                  <c:v>5.9180581017895584E-2</c:v>
                </c:pt>
                <c:pt idx="254">
                  <c:v>6.0601253826825324E-2</c:v>
                </c:pt>
                <c:pt idx="255">
                  <c:v>5.9575942577306078E-2</c:v>
                </c:pt>
                <c:pt idx="256">
                  <c:v>5.9457079857183258E-2</c:v>
                </c:pt>
                <c:pt idx="257">
                  <c:v>5.7913438329156838E-2</c:v>
                </c:pt>
                <c:pt idx="258">
                  <c:v>5.9243143240271856E-2</c:v>
                </c:pt>
                <c:pt idx="259">
                  <c:v>5.9342317447394786E-2</c:v>
                </c:pt>
                <c:pt idx="260">
                  <c:v>5.8976807158970274E-2</c:v>
                </c:pt>
                <c:pt idx="261">
                  <c:v>5.8895726357736898E-2</c:v>
                </c:pt>
                <c:pt idx="262">
                  <c:v>5.8339793411726806E-2</c:v>
                </c:pt>
                <c:pt idx="263">
                  <c:v>5.8897230360243052E-2</c:v>
                </c:pt>
                <c:pt idx="264">
                  <c:v>5.9338907290510542E-2</c:v>
                </c:pt>
                <c:pt idx="265">
                  <c:v>6.0031676371278944E-2</c:v>
                </c:pt>
                <c:pt idx="266">
                  <c:v>6.0127399432127311E-2</c:v>
                </c:pt>
                <c:pt idx="267">
                  <c:v>0.19213138409514927</c:v>
                </c:pt>
                <c:pt idx="268">
                  <c:v>0.36646126203140833</c:v>
                </c:pt>
                <c:pt idx="269">
                  <c:v>0.33989646520583422</c:v>
                </c:pt>
                <c:pt idx="270">
                  <c:v>0.4144366393189915</c:v>
                </c:pt>
                <c:pt idx="271">
                  <c:v>0.38945223170532506</c:v>
                </c:pt>
                <c:pt idx="272">
                  <c:v>7.4805282964939018E-2</c:v>
                </c:pt>
                <c:pt idx="273">
                  <c:v>6.2928016916618826E-2</c:v>
                </c:pt>
                <c:pt idx="274">
                  <c:v>6.2891540885111369E-2</c:v>
                </c:pt>
                <c:pt idx="275">
                  <c:v>6.1978977610216472E-2</c:v>
                </c:pt>
                <c:pt idx="276">
                  <c:v>6.0472698302930623E-2</c:v>
                </c:pt>
                <c:pt idx="277">
                  <c:v>6.1451599052282979E-2</c:v>
                </c:pt>
                <c:pt idx="278">
                  <c:v>6.0008980787169923E-2</c:v>
                </c:pt>
                <c:pt idx="279">
                  <c:v>6.0783006486849547E-2</c:v>
                </c:pt>
                <c:pt idx="280">
                  <c:v>5.8824686551462474E-2</c:v>
                </c:pt>
                <c:pt idx="281">
                  <c:v>6.0636194740853661E-2</c:v>
                </c:pt>
                <c:pt idx="282">
                  <c:v>5.9423648168765358E-2</c:v>
                </c:pt>
                <c:pt idx="283">
                  <c:v>6.029630962171053E-2</c:v>
                </c:pt>
                <c:pt idx="284">
                  <c:v>6.1244567741507432E-2</c:v>
                </c:pt>
                <c:pt idx="285">
                  <c:v>6.3876387001811599E-2</c:v>
                </c:pt>
                <c:pt idx="286">
                  <c:v>6.0150039655046672E-2</c:v>
                </c:pt>
                <c:pt idx="287">
                  <c:v>6.0664126747532895E-2</c:v>
                </c:pt>
                <c:pt idx="288">
                  <c:v>5.9699597369976362E-2</c:v>
                </c:pt>
                <c:pt idx="289">
                  <c:v>5.9723914372320469E-2</c:v>
                </c:pt>
                <c:pt idx="290">
                  <c:v>5.9994796821973985E-2</c:v>
                </c:pt>
                <c:pt idx="291">
                  <c:v>6.1302942456113799E-2</c:v>
                </c:pt>
                <c:pt idx="292">
                  <c:v>5.9075301905319733E-2</c:v>
                </c:pt>
                <c:pt idx="293">
                  <c:v>6.0040928658395179E-2</c:v>
                </c:pt>
                <c:pt idx="294">
                  <c:v>6.0469664024014776E-2</c:v>
                </c:pt>
                <c:pt idx="295">
                  <c:v>5.9870595167457803E-2</c:v>
                </c:pt>
                <c:pt idx="296">
                  <c:v>6.1139678955078124E-2</c:v>
                </c:pt>
                <c:pt idx="297">
                  <c:v>6.138577565225857E-2</c:v>
                </c:pt>
                <c:pt idx="298">
                  <c:v>6.1298828125000003E-2</c:v>
                </c:pt>
                <c:pt idx="299">
                  <c:v>6.0444093145718233E-2</c:v>
                </c:pt>
                <c:pt idx="300">
                  <c:v>6.1229641154661014E-2</c:v>
                </c:pt>
                <c:pt idx="301">
                  <c:v>6.1002652320636092E-2</c:v>
                </c:pt>
                <c:pt idx="302">
                  <c:v>5.9823814723133202E-2</c:v>
                </c:pt>
                <c:pt idx="303">
                  <c:v>6.0556815184334659E-2</c:v>
                </c:pt>
                <c:pt idx="304">
                  <c:v>6.0505324143629809E-2</c:v>
                </c:pt>
                <c:pt idx="305">
                  <c:v>6.0564829945678127E-2</c:v>
                </c:pt>
                <c:pt idx="306">
                  <c:v>6.0045796055947578E-2</c:v>
                </c:pt>
                <c:pt idx="307">
                  <c:v>6.1553829491383744E-2</c:v>
                </c:pt>
                <c:pt idx="308">
                  <c:v>6.0199216598981274E-2</c:v>
                </c:pt>
                <c:pt idx="309">
                  <c:v>6.163754670516304E-2</c:v>
                </c:pt>
                <c:pt idx="310">
                  <c:v>6.1676663833682005E-2</c:v>
                </c:pt>
                <c:pt idx="311">
                  <c:v>6.2111155192057295E-2</c:v>
                </c:pt>
                <c:pt idx="312">
                  <c:v>6.1650988520408165E-2</c:v>
                </c:pt>
                <c:pt idx="313">
                  <c:v>6.1136860939079878E-2</c:v>
                </c:pt>
                <c:pt idx="314">
                  <c:v>6.1222435579781964E-2</c:v>
                </c:pt>
                <c:pt idx="315">
                  <c:v>6.1198460236760496E-2</c:v>
                </c:pt>
                <c:pt idx="316">
                  <c:v>6.065920636953552E-2</c:v>
                </c:pt>
                <c:pt idx="317">
                  <c:v>6.206504716301843E-2</c:v>
                </c:pt>
                <c:pt idx="318">
                  <c:v>6.071698862402259E-2</c:v>
                </c:pt>
                <c:pt idx="319">
                  <c:v>6.1885203300070031E-2</c:v>
                </c:pt>
                <c:pt idx="320">
                  <c:v>6.1908304466391506E-2</c:v>
                </c:pt>
                <c:pt idx="321">
                  <c:v>6.2921448065628188E-2</c:v>
                </c:pt>
                <c:pt idx="322">
                  <c:v>6.2717118322906634E-2</c:v>
                </c:pt>
                <c:pt idx="323">
                  <c:v>6.2742468428938353E-2</c:v>
                </c:pt>
                <c:pt idx="324">
                  <c:v>6.2752651949541285E-2</c:v>
                </c:pt>
                <c:pt idx="325">
                  <c:v>6.1905205305232559E-2</c:v>
                </c:pt>
                <c:pt idx="326">
                  <c:v>6.2482948908730157E-2</c:v>
                </c:pt>
                <c:pt idx="327">
                  <c:v>6.4936185851746264E-2</c:v>
                </c:pt>
                <c:pt idx="328">
                  <c:v>6.424042264532745E-2</c:v>
                </c:pt>
                <c:pt idx="329">
                  <c:v>6.3351838485054351E-2</c:v>
                </c:pt>
                <c:pt idx="330">
                  <c:v>6.353455081270129E-2</c:v>
                </c:pt>
                <c:pt idx="331">
                  <c:v>6.5049040250402257E-2</c:v>
                </c:pt>
                <c:pt idx="332">
                  <c:v>6.3626703444118762E-2</c:v>
                </c:pt>
                <c:pt idx="333">
                  <c:v>6.5387505234044435E-2</c:v>
                </c:pt>
                <c:pt idx="334">
                  <c:v>6.7478104686566051E-2</c:v>
                </c:pt>
                <c:pt idx="335">
                  <c:v>6.9778281387382762E-2</c:v>
                </c:pt>
                <c:pt idx="336">
                  <c:v>7.1625735844923114E-2</c:v>
                </c:pt>
                <c:pt idx="337">
                  <c:v>6.8528551846196564E-2</c:v>
                </c:pt>
                <c:pt idx="338">
                  <c:v>6.7502974359438334E-2</c:v>
                </c:pt>
                <c:pt idx="339">
                  <c:v>6.7342525737973766E-2</c:v>
                </c:pt>
                <c:pt idx="340">
                  <c:v>6.7354437453908553E-2</c:v>
                </c:pt>
                <c:pt idx="341">
                  <c:v>6.9735452851958854E-2</c:v>
                </c:pt>
                <c:pt idx="342">
                  <c:v>6.8023616011424731E-2</c:v>
                </c:pt>
                <c:pt idx="343">
                  <c:v>6.8379274864948034E-2</c:v>
                </c:pt>
                <c:pt idx="344">
                  <c:v>7.1930747289460417E-2</c:v>
                </c:pt>
                <c:pt idx="345">
                  <c:v>6.8715352893455928E-2</c:v>
                </c:pt>
                <c:pt idx="346">
                  <c:v>7.0610693455682938E-2</c:v>
                </c:pt>
                <c:pt idx="347">
                  <c:v>7.0002811393877817E-2</c:v>
                </c:pt>
                <c:pt idx="348">
                  <c:v>6.9481729978491905E-2</c:v>
                </c:pt>
                <c:pt idx="349">
                  <c:v>6.7416017965473335E-2</c:v>
                </c:pt>
                <c:pt idx="350">
                  <c:v>6.5782090243306252E-2</c:v>
                </c:pt>
                <c:pt idx="351">
                  <c:v>6.6002608058129103E-2</c:v>
                </c:pt>
                <c:pt idx="352">
                  <c:v>6.7932624053542459E-2</c:v>
                </c:pt>
                <c:pt idx="353">
                  <c:v>6.7336429997841105E-2</c:v>
                </c:pt>
                <c:pt idx="354">
                  <c:v>6.5520641850490197E-2</c:v>
                </c:pt>
                <c:pt idx="355">
                  <c:v>6.6758745938722747E-2</c:v>
                </c:pt>
                <c:pt idx="356">
                  <c:v>6.9493403200243345E-2</c:v>
                </c:pt>
                <c:pt idx="357">
                  <c:v>6.5829926887444684E-2</c:v>
                </c:pt>
                <c:pt idx="358">
                  <c:v>6.5524525700610431E-2</c:v>
                </c:pt>
                <c:pt idx="359">
                  <c:v>6.7092020003522032E-2</c:v>
                </c:pt>
                <c:pt idx="360">
                  <c:v>7.1548505058612155E-2</c:v>
                </c:pt>
                <c:pt idx="361">
                  <c:v>7.0794431099047844E-2</c:v>
                </c:pt>
                <c:pt idx="362">
                  <c:v>7.0576809248060243E-2</c:v>
                </c:pt>
                <c:pt idx="363">
                  <c:v>7.3335108177974728E-2</c:v>
                </c:pt>
                <c:pt idx="364">
                  <c:v>7.1917540140440217E-2</c:v>
                </c:pt>
                <c:pt idx="365">
                  <c:v>7.36429909873378E-2</c:v>
                </c:pt>
                <c:pt idx="366">
                  <c:v>7.1852084781880918E-2</c:v>
                </c:pt>
                <c:pt idx="367">
                  <c:v>7.2878701552449868E-2</c:v>
                </c:pt>
                <c:pt idx="368">
                  <c:v>7.2006882440476191E-2</c:v>
                </c:pt>
                <c:pt idx="369">
                  <c:v>6.9897843903186277E-2</c:v>
                </c:pt>
                <c:pt idx="370">
                  <c:v>6.9643697525740955E-2</c:v>
                </c:pt>
                <c:pt idx="371">
                  <c:v>7.2250872331691293E-2</c:v>
                </c:pt>
                <c:pt idx="372">
                  <c:v>7.3532403684129902E-2</c:v>
                </c:pt>
                <c:pt idx="373">
                  <c:v>7.5472995438803203E-2</c:v>
                </c:pt>
                <c:pt idx="374">
                  <c:v>7.6769397404981288E-2</c:v>
                </c:pt>
                <c:pt idx="375">
                  <c:v>7.9896813396057351E-2</c:v>
                </c:pt>
                <c:pt idx="376">
                  <c:v>7.8337782067375059E-2</c:v>
                </c:pt>
                <c:pt idx="377">
                  <c:v>7.4055546577299944E-2</c:v>
                </c:pt>
                <c:pt idx="378">
                  <c:v>7.359782030834662E-2</c:v>
                </c:pt>
                <c:pt idx="379">
                  <c:v>7.9722802713024704E-2</c:v>
                </c:pt>
                <c:pt idx="380">
                  <c:v>8.0736913073158501E-2</c:v>
                </c:pt>
                <c:pt idx="381">
                  <c:v>8.0573067818034944E-2</c:v>
                </c:pt>
                <c:pt idx="382">
                  <c:v>8.4560892319496164E-2</c:v>
                </c:pt>
                <c:pt idx="383">
                  <c:v>8.2584094296637336E-2</c:v>
                </c:pt>
                <c:pt idx="384">
                  <c:v>8.4436955146231715E-2</c:v>
                </c:pt>
                <c:pt idx="385">
                  <c:v>8.8910221618280938E-2</c:v>
                </c:pt>
                <c:pt idx="386">
                  <c:v>9.419118791214337E-2</c:v>
                </c:pt>
                <c:pt idx="387">
                  <c:v>9.1640154886483499E-2</c:v>
                </c:pt>
                <c:pt idx="388">
                  <c:v>9.0696589961932722E-2</c:v>
                </c:pt>
                <c:pt idx="389">
                  <c:v>8.9275308704213324E-2</c:v>
                </c:pt>
                <c:pt idx="390">
                  <c:v>9.5941070327185157E-2</c:v>
                </c:pt>
                <c:pt idx="391">
                  <c:v>9.0926314151010393E-2</c:v>
                </c:pt>
                <c:pt idx="392">
                  <c:v>8.6032659256979574E-2</c:v>
                </c:pt>
                <c:pt idx="393">
                  <c:v>9.703975842529898E-2</c:v>
                </c:pt>
                <c:pt idx="394">
                  <c:v>9.0292140900059825E-2</c:v>
                </c:pt>
                <c:pt idx="395">
                  <c:v>9.4543545287001651E-2</c:v>
                </c:pt>
                <c:pt idx="396">
                  <c:v>9.6207446351852938E-2</c:v>
                </c:pt>
                <c:pt idx="397">
                  <c:v>9.6641524683783273E-2</c:v>
                </c:pt>
                <c:pt idx="398">
                  <c:v>9.7485733712477707E-2</c:v>
                </c:pt>
                <c:pt idx="399">
                  <c:v>8.4327517344146966E-2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3-AC43-9FC7-52F2C2BA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7803008"/>
        <c:axId val="-427800688"/>
      </c:lineChart>
      <c:catAx>
        <c:axId val="-4278030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800688"/>
        <c:crosses val="autoZero"/>
        <c:auto val="1"/>
        <c:lblAlgn val="ctr"/>
        <c:lblOffset val="100"/>
        <c:noMultiLvlLbl val="0"/>
      </c:catAx>
      <c:valAx>
        <c:axId val="-4278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8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Stored in Bloom Filters </a:t>
            </a:r>
            <a:r>
              <a:rPr lang="en-US" sz="1400" b="0" i="0" u="none" strike="noStrike" baseline="0">
                <a:effectLst/>
              </a:rPr>
              <a:t>per 10,000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Data!$W$6:$W$405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11570</c:v>
                </c:pt>
                <c:pt idx="7">
                  <c:v>35167</c:v>
                </c:pt>
                <c:pt idx="8">
                  <c:v>49007</c:v>
                </c:pt>
                <c:pt idx="9">
                  <c:v>24267</c:v>
                </c:pt>
                <c:pt idx="10">
                  <c:v>16762</c:v>
                </c:pt>
                <c:pt idx="11">
                  <c:v>6819</c:v>
                </c:pt>
                <c:pt idx="12">
                  <c:v>6132</c:v>
                </c:pt>
                <c:pt idx="13">
                  <c:v>14384</c:v>
                </c:pt>
                <c:pt idx="14">
                  <c:v>21125</c:v>
                </c:pt>
                <c:pt idx="15">
                  <c:v>3241</c:v>
                </c:pt>
                <c:pt idx="16">
                  <c:v>5909</c:v>
                </c:pt>
                <c:pt idx="17">
                  <c:v>14160</c:v>
                </c:pt>
                <c:pt idx="18">
                  <c:v>8954</c:v>
                </c:pt>
                <c:pt idx="19">
                  <c:v>16879</c:v>
                </c:pt>
                <c:pt idx="20">
                  <c:v>11566</c:v>
                </c:pt>
                <c:pt idx="21">
                  <c:v>10350</c:v>
                </c:pt>
                <c:pt idx="22">
                  <c:v>6573</c:v>
                </c:pt>
                <c:pt idx="23">
                  <c:v>23114</c:v>
                </c:pt>
                <c:pt idx="24">
                  <c:v>9705</c:v>
                </c:pt>
                <c:pt idx="25">
                  <c:v>27828</c:v>
                </c:pt>
                <c:pt idx="26">
                  <c:v>12978</c:v>
                </c:pt>
                <c:pt idx="27">
                  <c:v>17172</c:v>
                </c:pt>
                <c:pt idx="28">
                  <c:v>11046</c:v>
                </c:pt>
                <c:pt idx="29">
                  <c:v>11825</c:v>
                </c:pt>
                <c:pt idx="30">
                  <c:v>28703</c:v>
                </c:pt>
                <c:pt idx="31">
                  <c:v>16269</c:v>
                </c:pt>
                <c:pt idx="32">
                  <c:v>16519</c:v>
                </c:pt>
                <c:pt idx="33">
                  <c:v>21743</c:v>
                </c:pt>
                <c:pt idx="34">
                  <c:v>23352</c:v>
                </c:pt>
                <c:pt idx="35">
                  <c:v>10973</c:v>
                </c:pt>
                <c:pt idx="36">
                  <c:v>4887</c:v>
                </c:pt>
                <c:pt idx="37">
                  <c:v>24148</c:v>
                </c:pt>
                <c:pt idx="38">
                  <c:v>24520</c:v>
                </c:pt>
                <c:pt idx="39">
                  <c:v>11608</c:v>
                </c:pt>
                <c:pt idx="40">
                  <c:v>21288</c:v>
                </c:pt>
                <c:pt idx="41">
                  <c:v>12868</c:v>
                </c:pt>
                <c:pt idx="42">
                  <c:v>145251</c:v>
                </c:pt>
                <c:pt idx="43">
                  <c:v>153568</c:v>
                </c:pt>
                <c:pt idx="44">
                  <c:v>77017</c:v>
                </c:pt>
                <c:pt idx="45">
                  <c:v>256659</c:v>
                </c:pt>
                <c:pt idx="46">
                  <c:v>58403</c:v>
                </c:pt>
                <c:pt idx="47">
                  <c:v>76614</c:v>
                </c:pt>
                <c:pt idx="48">
                  <c:v>51343</c:v>
                </c:pt>
                <c:pt idx="49">
                  <c:v>119616</c:v>
                </c:pt>
                <c:pt idx="50">
                  <c:v>471607</c:v>
                </c:pt>
                <c:pt idx="51">
                  <c:v>155797</c:v>
                </c:pt>
                <c:pt idx="52">
                  <c:v>396429</c:v>
                </c:pt>
                <c:pt idx="53">
                  <c:v>96660</c:v>
                </c:pt>
                <c:pt idx="54">
                  <c:v>39373</c:v>
                </c:pt>
                <c:pt idx="55">
                  <c:v>34497</c:v>
                </c:pt>
                <c:pt idx="56">
                  <c:v>144923</c:v>
                </c:pt>
                <c:pt idx="57">
                  <c:v>11830</c:v>
                </c:pt>
                <c:pt idx="58">
                  <c:v>20302</c:v>
                </c:pt>
                <c:pt idx="59">
                  <c:v>37929</c:v>
                </c:pt>
                <c:pt idx="60">
                  <c:v>56565</c:v>
                </c:pt>
                <c:pt idx="61">
                  <c:v>138416</c:v>
                </c:pt>
                <c:pt idx="62">
                  <c:v>59367</c:v>
                </c:pt>
                <c:pt idx="63">
                  <c:v>69808</c:v>
                </c:pt>
                <c:pt idx="64">
                  <c:v>58127</c:v>
                </c:pt>
                <c:pt idx="65">
                  <c:v>42610</c:v>
                </c:pt>
                <c:pt idx="66">
                  <c:v>59518</c:v>
                </c:pt>
                <c:pt idx="67">
                  <c:v>259992</c:v>
                </c:pt>
                <c:pt idx="68">
                  <c:v>578421</c:v>
                </c:pt>
                <c:pt idx="69">
                  <c:v>1418892</c:v>
                </c:pt>
                <c:pt idx="70">
                  <c:v>759184</c:v>
                </c:pt>
                <c:pt idx="71">
                  <c:v>717825</c:v>
                </c:pt>
                <c:pt idx="72">
                  <c:v>792163</c:v>
                </c:pt>
                <c:pt idx="73">
                  <c:v>1068327</c:v>
                </c:pt>
                <c:pt idx="74">
                  <c:v>819771</c:v>
                </c:pt>
                <c:pt idx="75">
                  <c:v>943871</c:v>
                </c:pt>
                <c:pt idx="76">
                  <c:v>926638</c:v>
                </c:pt>
                <c:pt idx="77">
                  <c:v>833485</c:v>
                </c:pt>
                <c:pt idx="78">
                  <c:v>494107</c:v>
                </c:pt>
                <c:pt idx="79">
                  <c:v>579085</c:v>
                </c:pt>
                <c:pt idx="80">
                  <c:v>1292398</c:v>
                </c:pt>
                <c:pt idx="81">
                  <c:v>739174</c:v>
                </c:pt>
                <c:pt idx="82">
                  <c:v>791579</c:v>
                </c:pt>
                <c:pt idx="83">
                  <c:v>660854</c:v>
                </c:pt>
                <c:pt idx="84">
                  <c:v>795032</c:v>
                </c:pt>
                <c:pt idx="85">
                  <c:v>463573</c:v>
                </c:pt>
                <c:pt idx="86">
                  <c:v>513154</c:v>
                </c:pt>
                <c:pt idx="87">
                  <c:v>651101</c:v>
                </c:pt>
                <c:pt idx="88">
                  <c:v>444675</c:v>
                </c:pt>
                <c:pt idx="89">
                  <c:v>418529</c:v>
                </c:pt>
                <c:pt idx="90">
                  <c:v>752999</c:v>
                </c:pt>
                <c:pt idx="91">
                  <c:v>1034893</c:v>
                </c:pt>
                <c:pt idx="92">
                  <c:v>837964</c:v>
                </c:pt>
                <c:pt idx="93">
                  <c:v>574283</c:v>
                </c:pt>
                <c:pt idx="94">
                  <c:v>546621</c:v>
                </c:pt>
                <c:pt idx="95">
                  <c:v>490433</c:v>
                </c:pt>
                <c:pt idx="96">
                  <c:v>613826</c:v>
                </c:pt>
                <c:pt idx="97">
                  <c:v>459837</c:v>
                </c:pt>
                <c:pt idx="98">
                  <c:v>432299</c:v>
                </c:pt>
                <c:pt idx="99">
                  <c:v>461849</c:v>
                </c:pt>
                <c:pt idx="100">
                  <c:v>403283</c:v>
                </c:pt>
                <c:pt idx="101">
                  <c:v>465212</c:v>
                </c:pt>
                <c:pt idx="102">
                  <c:v>444729</c:v>
                </c:pt>
                <c:pt idx="103">
                  <c:v>386498</c:v>
                </c:pt>
                <c:pt idx="104">
                  <c:v>406850</c:v>
                </c:pt>
                <c:pt idx="105">
                  <c:v>458539</c:v>
                </c:pt>
                <c:pt idx="106">
                  <c:v>443772</c:v>
                </c:pt>
                <c:pt idx="107">
                  <c:v>435635</c:v>
                </c:pt>
                <c:pt idx="108">
                  <c:v>464592</c:v>
                </c:pt>
                <c:pt idx="109">
                  <c:v>439482</c:v>
                </c:pt>
                <c:pt idx="110">
                  <c:v>473670</c:v>
                </c:pt>
                <c:pt idx="111">
                  <c:v>426973</c:v>
                </c:pt>
                <c:pt idx="112">
                  <c:v>370576</c:v>
                </c:pt>
                <c:pt idx="113">
                  <c:v>516677</c:v>
                </c:pt>
                <c:pt idx="114">
                  <c:v>639064</c:v>
                </c:pt>
                <c:pt idx="115">
                  <c:v>482188</c:v>
                </c:pt>
                <c:pt idx="116">
                  <c:v>674510</c:v>
                </c:pt>
                <c:pt idx="117">
                  <c:v>876101</c:v>
                </c:pt>
                <c:pt idx="118">
                  <c:v>781398</c:v>
                </c:pt>
                <c:pt idx="119">
                  <c:v>860767</c:v>
                </c:pt>
                <c:pt idx="120">
                  <c:v>1018579</c:v>
                </c:pt>
                <c:pt idx="121">
                  <c:v>1262167</c:v>
                </c:pt>
                <c:pt idx="122">
                  <c:v>703331</c:v>
                </c:pt>
                <c:pt idx="123">
                  <c:v>713509</c:v>
                </c:pt>
                <c:pt idx="124">
                  <c:v>863131</c:v>
                </c:pt>
                <c:pt idx="125">
                  <c:v>746756</c:v>
                </c:pt>
                <c:pt idx="126">
                  <c:v>504609</c:v>
                </c:pt>
                <c:pt idx="127">
                  <c:v>706707</c:v>
                </c:pt>
                <c:pt idx="128">
                  <c:v>615932</c:v>
                </c:pt>
                <c:pt idx="129">
                  <c:v>777453</c:v>
                </c:pt>
                <c:pt idx="130">
                  <c:v>498312</c:v>
                </c:pt>
                <c:pt idx="131">
                  <c:v>559266</c:v>
                </c:pt>
                <c:pt idx="132">
                  <c:v>608624</c:v>
                </c:pt>
                <c:pt idx="133">
                  <c:v>548862</c:v>
                </c:pt>
                <c:pt idx="134">
                  <c:v>505111</c:v>
                </c:pt>
                <c:pt idx="135">
                  <c:v>494967</c:v>
                </c:pt>
                <c:pt idx="136">
                  <c:v>528667</c:v>
                </c:pt>
                <c:pt idx="137">
                  <c:v>593034</c:v>
                </c:pt>
                <c:pt idx="138">
                  <c:v>506615</c:v>
                </c:pt>
                <c:pt idx="139">
                  <c:v>510551</c:v>
                </c:pt>
                <c:pt idx="140">
                  <c:v>587073</c:v>
                </c:pt>
                <c:pt idx="141">
                  <c:v>568174</c:v>
                </c:pt>
                <c:pt idx="142">
                  <c:v>747208</c:v>
                </c:pt>
                <c:pt idx="143">
                  <c:v>1133452</c:v>
                </c:pt>
                <c:pt idx="144">
                  <c:v>911991</c:v>
                </c:pt>
                <c:pt idx="145">
                  <c:v>949164</c:v>
                </c:pt>
                <c:pt idx="146">
                  <c:v>1005184</c:v>
                </c:pt>
                <c:pt idx="147">
                  <c:v>935046</c:v>
                </c:pt>
                <c:pt idx="148">
                  <c:v>1051331</c:v>
                </c:pt>
                <c:pt idx="149">
                  <c:v>1182777</c:v>
                </c:pt>
                <c:pt idx="150">
                  <c:v>1379536</c:v>
                </c:pt>
                <c:pt idx="151">
                  <c:v>1568415</c:v>
                </c:pt>
                <c:pt idx="152">
                  <c:v>1115231</c:v>
                </c:pt>
                <c:pt idx="153">
                  <c:v>1115689</c:v>
                </c:pt>
                <c:pt idx="154">
                  <c:v>1024814</c:v>
                </c:pt>
                <c:pt idx="155">
                  <c:v>986399</c:v>
                </c:pt>
                <c:pt idx="156">
                  <c:v>873601</c:v>
                </c:pt>
                <c:pt idx="157">
                  <c:v>924649</c:v>
                </c:pt>
                <c:pt idx="158">
                  <c:v>1030269</c:v>
                </c:pt>
                <c:pt idx="159">
                  <c:v>1525749</c:v>
                </c:pt>
                <c:pt idx="160">
                  <c:v>1533462</c:v>
                </c:pt>
                <c:pt idx="161">
                  <c:v>1121742</c:v>
                </c:pt>
                <c:pt idx="162">
                  <c:v>972162</c:v>
                </c:pt>
                <c:pt idx="163">
                  <c:v>831822</c:v>
                </c:pt>
                <c:pt idx="164">
                  <c:v>804145</c:v>
                </c:pt>
                <c:pt idx="165">
                  <c:v>826932</c:v>
                </c:pt>
                <c:pt idx="166">
                  <c:v>917648</c:v>
                </c:pt>
                <c:pt idx="167">
                  <c:v>983779</c:v>
                </c:pt>
                <c:pt idx="168">
                  <c:v>942002</c:v>
                </c:pt>
                <c:pt idx="169">
                  <c:v>1085412</c:v>
                </c:pt>
                <c:pt idx="170">
                  <c:v>1062368</c:v>
                </c:pt>
                <c:pt idx="171">
                  <c:v>1318936</c:v>
                </c:pt>
                <c:pt idx="172">
                  <c:v>1387230</c:v>
                </c:pt>
                <c:pt idx="173">
                  <c:v>1165615</c:v>
                </c:pt>
                <c:pt idx="174">
                  <c:v>1258733</c:v>
                </c:pt>
                <c:pt idx="175">
                  <c:v>932443</c:v>
                </c:pt>
                <c:pt idx="176">
                  <c:v>857317</c:v>
                </c:pt>
                <c:pt idx="177">
                  <c:v>778337</c:v>
                </c:pt>
                <c:pt idx="178">
                  <c:v>943267</c:v>
                </c:pt>
                <c:pt idx="179">
                  <c:v>1365899</c:v>
                </c:pt>
                <c:pt idx="180">
                  <c:v>769185</c:v>
                </c:pt>
                <c:pt idx="181">
                  <c:v>816537</c:v>
                </c:pt>
                <c:pt idx="182">
                  <c:v>777950</c:v>
                </c:pt>
                <c:pt idx="183">
                  <c:v>717665</c:v>
                </c:pt>
                <c:pt idx="184">
                  <c:v>792961</c:v>
                </c:pt>
                <c:pt idx="185">
                  <c:v>898702</c:v>
                </c:pt>
                <c:pt idx="186">
                  <c:v>650905</c:v>
                </c:pt>
                <c:pt idx="187">
                  <c:v>673372</c:v>
                </c:pt>
                <c:pt idx="188">
                  <c:v>837695</c:v>
                </c:pt>
                <c:pt idx="189">
                  <c:v>694596</c:v>
                </c:pt>
                <c:pt idx="190">
                  <c:v>636271</c:v>
                </c:pt>
                <c:pt idx="191">
                  <c:v>814060</c:v>
                </c:pt>
                <c:pt idx="192">
                  <c:v>1463502</c:v>
                </c:pt>
                <c:pt idx="193">
                  <c:v>1202197</c:v>
                </c:pt>
                <c:pt idx="194">
                  <c:v>1237686</c:v>
                </c:pt>
                <c:pt idx="195">
                  <c:v>1283482</c:v>
                </c:pt>
                <c:pt idx="196">
                  <c:v>1191938</c:v>
                </c:pt>
                <c:pt idx="197">
                  <c:v>1192229</c:v>
                </c:pt>
                <c:pt idx="198">
                  <c:v>1135767</c:v>
                </c:pt>
                <c:pt idx="199">
                  <c:v>1282925</c:v>
                </c:pt>
                <c:pt idx="200">
                  <c:v>1115578</c:v>
                </c:pt>
                <c:pt idx="201">
                  <c:v>998857</c:v>
                </c:pt>
                <c:pt idx="202">
                  <c:v>1040746</c:v>
                </c:pt>
                <c:pt idx="203">
                  <c:v>1156307</c:v>
                </c:pt>
                <c:pt idx="204">
                  <c:v>1180881</c:v>
                </c:pt>
                <c:pt idx="205">
                  <c:v>1182870</c:v>
                </c:pt>
                <c:pt idx="206">
                  <c:v>988865</c:v>
                </c:pt>
                <c:pt idx="207">
                  <c:v>1004008</c:v>
                </c:pt>
                <c:pt idx="208">
                  <c:v>1262313</c:v>
                </c:pt>
                <c:pt idx="209">
                  <c:v>1197327</c:v>
                </c:pt>
                <c:pt idx="210">
                  <c:v>1016796</c:v>
                </c:pt>
                <c:pt idx="211">
                  <c:v>1103324</c:v>
                </c:pt>
                <c:pt idx="212">
                  <c:v>1245841</c:v>
                </c:pt>
                <c:pt idx="213">
                  <c:v>1266276</c:v>
                </c:pt>
                <c:pt idx="214">
                  <c:v>1292228</c:v>
                </c:pt>
                <c:pt idx="215">
                  <c:v>1035445</c:v>
                </c:pt>
                <c:pt idx="216">
                  <c:v>1215665</c:v>
                </c:pt>
                <c:pt idx="217">
                  <c:v>1152081</c:v>
                </c:pt>
                <c:pt idx="218">
                  <c:v>1272103</c:v>
                </c:pt>
                <c:pt idx="219">
                  <c:v>1049730</c:v>
                </c:pt>
                <c:pt idx="220">
                  <c:v>1076607</c:v>
                </c:pt>
                <c:pt idx="221">
                  <c:v>1192509</c:v>
                </c:pt>
                <c:pt idx="222">
                  <c:v>1422293</c:v>
                </c:pt>
                <c:pt idx="223">
                  <c:v>948020</c:v>
                </c:pt>
                <c:pt idx="224">
                  <c:v>987388</c:v>
                </c:pt>
                <c:pt idx="225">
                  <c:v>1317301</c:v>
                </c:pt>
                <c:pt idx="226">
                  <c:v>1487167</c:v>
                </c:pt>
                <c:pt idx="227">
                  <c:v>1196296</c:v>
                </c:pt>
                <c:pt idx="228">
                  <c:v>867490</c:v>
                </c:pt>
                <c:pt idx="229">
                  <c:v>1197033</c:v>
                </c:pt>
                <c:pt idx="230">
                  <c:v>1208009</c:v>
                </c:pt>
                <c:pt idx="231">
                  <c:v>612862</c:v>
                </c:pt>
                <c:pt idx="232">
                  <c:v>737849</c:v>
                </c:pt>
                <c:pt idx="233">
                  <c:v>980128</c:v>
                </c:pt>
                <c:pt idx="234">
                  <c:v>931005</c:v>
                </c:pt>
                <c:pt idx="235">
                  <c:v>913616</c:v>
                </c:pt>
                <c:pt idx="236">
                  <c:v>957936</c:v>
                </c:pt>
                <c:pt idx="237">
                  <c:v>1026428</c:v>
                </c:pt>
                <c:pt idx="238">
                  <c:v>1027672</c:v>
                </c:pt>
                <c:pt idx="239">
                  <c:v>961180</c:v>
                </c:pt>
                <c:pt idx="240">
                  <c:v>893108</c:v>
                </c:pt>
                <c:pt idx="241">
                  <c:v>1036542</c:v>
                </c:pt>
                <c:pt idx="242">
                  <c:v>627060</c:v>
                </c:pt>
                <c:pt idx="243">
                  <c:v>461523</c:v>
                </c:pt>
                <c:pt idx="244">
                  <c:v>542526</c:v>
                </c:pt>
                <c:pt idx="245">
                  <c:v>768626</c:v>
                </c:pt>
                <c:pt idx="246">
                  <c:v>1000463</c:v>
                </c:pt>
                <c:pt idx="247">
                  <c:v>755334</c:v>
                </c:pt>
                <c:pt idx="248">
                  <c:v>871021</c:v>
                </c:pt>
                <c:pt idx="249">
                  <c:v>837676</c:v>
                </c:pt>
                <c:pt idx="250">
                  <c:v>992605</c:v>
                </c:pt>
                <c:pt idx="251">
                  <c:v>956261</c:v>
                </c:pt>
                <c:pt idx="252">
                  <c:v>901220</c:v>
                </c:pt>
                <c:pt idx="253">
                  <c:v>816091</c:v>
                </c:pt>
                <c:pt idx="254">
                  <c:v>852311</c:v>
                </c:pt>
                <c:pt idx="255">
                  <c:v>749982</c:v>
                </c:pt>
                <c:pt idx="256">
                  <c:v>745263</c:v>
                </c:pt>
                <c:pt idx="257">
                  <c:v>738096</c:v>
                </c:pt>
                <c:pt idx="258">
                  <c:v>780814</c:v>
                </c:pt>
                <c:pt idx="259">
                  <c:v>797882</c:v>
                </c:pt>
                <c:pt idx="260">
                  <c:v>853250</c:v>
                </c:pt>
                <c:pt idx="261">
                  <c:v>885913</c:v>
                </c:pt>
                <c:pt idx="262">
                  <c:v>977506</c:v>
                </c:pt>
                <c:pt idx="263">
                  <c:v>1037262</c:v>
                </c:pt>
                <c:pt idx="264">
                  <c:v>818875</c:v>
                </c:pt>
                <c:pt idx="265">
                  <c:v>726555</c:v>
                </c:pt>
                <c:pt idx="266">
                  <c:v>749490</c:v>
                </c:pt>
                <c:pt idx="267">
                  <c:v>713439</c:v>
                </c:pt>
                <c:pt idx="268">
                  <c:v>699279</c:v>
                </c:pt>
                <c:pt idx="269">
                  <c:v>830244</c:v>
                </c:pt>
                <c:pt idx="270">
                  <c:v>952713</c:v>
                </c:pt>
                <c:pt idx="271">
                  <c:v>1100182</c:v>
                </c:pt>
                <c:pt idx="272">
                  <c:v>938270</c:v>
                </c:pt>
                <c:pt idx="273">
                  <c:v>941835</c:v>
                </c:pt>
                <c:pt idx="274">
                  <c:v>881385</c:v>
                </c:pt>
                <c:pt idx="275">
                  <c:v>1037786</c:v>
                </c:pt>
                <c:pt idx="276">
                  <c:v>1011264</c:v>
                </c:pt>
                <c:pt idx="277">
                  <c:v>1017080</c:v>
                </c:pt>
                <c:pt idx="278">
                  <c:v>968803</c:v>
                </c:pt>
                <c:pt idx="279">
                  <c:v>1035238</c:v>
                </c:pt>
                <c:pt idx="280">
                  <c:v>1274117</c:v>
                </c:pt>
                <c:pt idx="281">
                  <c:v>1199041</c:v>
                </c:pt>
                <c:pt idx="282">
                  <c:v>954228</c:v>
                </c:pt>
                <c:pt idx="283">
                  <c:v>1135876</c:v>
                </c:pt>
                <c:pt idx="284">
                  <c:v>1226155</c:v>
                </c:pt>
                <c:pt idx="285">
                  <c:v>1300531</c:v>
                </c:pt>
                <c:pt idx="286">
                  <c:v>994340</c:v>
                </c:pt>
                <c:pt idx="287">
                  <c:v>886821</c:v>
                </c:pt>
                <c:pt idx="288">
                  <c:v>1113752</c:v>
                </c:pt>
                <c:pt idx="289">
                  <c:v>1197697</c:v>
                </c:pt>
                <c:pt idx="290">
                  <c:v>1186105</c:v>
                </c:pt>
                <c:pt idx="291">
                  <c:v>1138870</c:v>
                </c:pt>
                <c:pt idx="292">
                  <c:v>1218791</c:v>
                </c:pt>
                <c:pt idx="293">
                  <c:v>1271172</c:v>
                </c:pt>
                <c:pt idx="294">
                  <c:v>1206032</c:v>
                </c:pt>
                <c:pt idx="295">
                  <c:v>1254048</c:v>
                </c:pt>
                <c:pt idx="296">
                  <c:v>1242923</c:v>
                </c:pt>
                <c:pt idx="297">
                  <c:v>1143107</c:v>
                </c:pt>
                <c:pt idx="298">
                  <c:v>1251572</c:v>
                </c:pt>
                <c:pt idx="299">
                  <c:v>1050695</c:v>
                </c:pt>
                <c:pt idx="300">
                  <c:v>1117787</c:v>
                </c:pt>
                <c:pt idx="301">
                  <c:v>1240531</c:v>
                </c:pt>
                <c:pt idx="302">
                  <c:v>1192871</c:v>
                </c:pt>
                <c:pt idx="303">
                  <c:v>1223653</c:v>
                </c:pt>
                <c:pt idx="304">
                  <c:v>1293281</c:v>
                </c:pt>
                <c:pt idx="305">
                  <c:v>1377818</c:v>
                </c:pt>
                <c:pt idx="306">
                  <c:v>1357661</c:v>
                </c:pt>
                <c:pt idx="307">
                  <c:v>1287974</c:v>
                </c:pt>
                <c:pt idx="308">
                  <c:v>1182037</c:v>
                </c:pt>
                <c:pt idx="309">
                  <c:v>1189900</c:v>
                </c:pt>
                <c:pt idx="310">
                  <c:v>1230120</c:v>
                </c:pt>
                <c:pt idx="311">
                  <c:v>1140342</c:v>
                </c:pt>
                <c:pt idx="312">
                  <c:v>1219979</c:v>
                </c:pt>
                <c:pt idx="313">
                  <c:v>1274851</c:v>
                </c:pt>
                <c:pt idx="314">
                  <c:v>1321111</c:v>
                </c:pt>
                <c:pt idx="315">
                  <c:v>1333469</c:v>
                </c:pt>
                <c:pt idx="316">
                  <c:v>1249415</c:v>
                </c:pt>
                <c:pt idx="317">
                  <c:v>1382385</c:v>
                </c:pt>
                <c:pt idx="318">
                  <c:v>1331802</c:v>
                </c:pt>
                <c:pt idx="319">
                  <c:v>1242634</c:v>
                </c:pt>
                <c:pt idx="320">
                  <c:v>1259703</c:v>
                </c:pt>
                <c:pt idx="321">
                  <c:v>1192020</c:v>
                </c:pt>
                <c:pt idx="322">
                  <c:v>1294247</c:v>
                </c:pt>
                <c:pt idx="323">
                  <c:v>1166875</c:v>
                </c:pt>
                <c:pt idx="324">
                  <c:v>1287514</c:v>
                </c:pt>
                <c:pt idx="325">
                  <c:v>1243956</c:v>
                </c:pt>
                <c:pt idx="326">
                  <c:v>1367368</c:v>
                </c:pt>
                <c:pt idx="327">
                  <c:v>1333800</c:v>
                </c:pt>
                <c:pt idx="328">
                  <c:v>1338595</c:v>
                </c:pt>
                <c:pt idx="329">
                  <c:v>1261396</c:v>
                </c:pt>
                <c:pt idx="330">
                  <c:v>1287233</c:v>
                </c:pt>
                <c:pt idx="331">
                  <c:v>1204094</c:v>
                </c:pt>
                <c:pt idx="332">
                  <c:v>1260942</c:v>
                </c:pt>
                <c:pt idx="333">
                  <c:v>1277852</c:v>
                </c:pt>
                <c:pt idx="334">
                  <c:v>1496225</c:v>
                </c:pt>
                <c:pt idx="335">
                  <c:v>1418505</c:v>
                </c:pt>
                <c:pt idx="336">
                  <c:v>1573729</c:v>
                </c:pt>
                <c:pt idx="337">
                  <c:v>1449795</c:v>
                </c:pt>
                <c:pt idx="338">
                  <c:v>1446944</c:v>
                </c:pt>
                <c:pt idx="339">
                  <c:v>1432061</c:v>
                </c:pt>
                <c:pt idx="340">
                  <c:v>1426718</c:v>
                </c:pt>
                <c:pt idx="341">
                  <c:v>1375386</c:v>
                </c:pt>
                <c:pt idx="342">
                  <c:v>1538733</c:v>
                </c:pt>
                <c:pt idx="343">
                  <c:v>1532385</c:v>
                </c:pt>
                <c:pt idx="344">
                  <c:v>1592983</c:v>
                </c:pt>
                <c:pt idx="345">
                  <c:v>1561774</c:v>
                </c:pt>
                <c:pt idx="346">
                  <c:v>1655326</c:v>
                </c:pt>
                <c:pt idx="347">
                  <c:v>1559855</c:v>
                </c:pt>
                <c:pt idx="348">
                  <c:v>1523768</c:v>
                </c:pt>
                <c:pt idx="349">
                  <c:v>1442343</c:v>
                </c:pt>
                <c:pt idx="350">
                  <c:v>1519109</c:v>
                </c:pt>
                <c:pt idx="351">
                  <c:v>1537861</c:v>
                </c:pt>
                <c:pt idx="352">
                  <c:v>1573740</c:v>
                </c:pt>
                <c:pt idx="353">
                  <c:v>1576504</c:v>
                </c:pt>
                <c:pt idx="354">
                  <c:v>1566959</c:v>
                </c:pt>
                <c:pt idx="355">
                  <c:v>1628364</c:v>
                </c:pt>
                <c:pt idx="356">
                  <c:v>1735746</c:v>
                </c:pt>
                <c:pt idx="357">
                  <c:v>1735155</c:v>
                </c:pt>
                <c:pt idx="358">
                  <c:v>1725818</c:v>
                </c:pt>
                <c:pt idx="359">
                  <c:v>1845301</c:v>
                </c:pt>
                <c:pt idx="360">
                  <c:v>1759234</c:v>
                </c:pt>
                <c:pt idx="361">
                  <c:v>1807274</c:v>
                </c:pt>
                <c:pt idx="362">
                  <c:v>1843148</c:v>
                </c:pt>
                <c:pt idx="363">
                  <c:v>2037904</c:v>
                </c:pt>
                <c:pt idx="364">
                  <c:v>1900555</c:v>
                </c:pt>
                <c:pt idx="365">
                  <c:v>1882487</c:v>
                </c:pt>
                <c:pt idx="366">
                  <c:v>1926362</c:v>
                </c:pt>
                <c:pt idx="367">
                  <c:v>2047417</c:v>
                </c:pt>
                <c:pt idx="368">
                  <c:v>2137260</c:v>
                </c:pt>
                <c:pt idx="369">
                  <c:v>2167605</c:v>
                </c:pt>
                <c:pt idx="370">
                  <c:v>2207553</c:v>
                </c:pt>
                <c:pt idx="371">
                  <c:v>2410451</c:v>
                </c:pt>
                <c:pt idx="372">
                  <c:v>2487360</c:v>
                </c:pt>
                <c:pt idx="373">
                  <c:v>2500779</c:v>
                </c:pt>
                <c:pt idx="374">
                  <c:v>2520269</c:v>
                </c:pt>
                <c:pt idx="375">
                  <c:v>2808424</c:v>
                </c:pt>
                <c:pt idx="376">
                  <c:v>2870084</c:v>
                </c:pt>
                <c:pt idx="377">
                  <c:v>2693670</c:v>
                </c:pt>
                <c:pt idx="378">
                  <c:v>2791038</c:v>
                </c:pt>
                <c:pt idx="379">
                  <c:v>2858354</c:v>
                </c:pt>
                <c:pt idx="380">
                  <c:v>3070584</c:v>
                </c:pt>
                <c:pt idx="381">
                  <c:v>2951391</c:v>
                </c:pt>
                <c:pt idx="382">
                  <c:v>2756222</c:v>
                </c:pt>
                <c:pt idx="383">
                  <c:v>2961599</c:v>
                </c:pt>
                <c:pt idx="384">
                  <c:v>2900333</c:v>
                </c:pt>
                <c:pt idx="385">
                  <c:v>2865507</c:v>
                </c:pt>
                <c:pt idx="386">
                  <c:v>3094019</c:v>
                </c:pt>
                <c:pt idx="387">
                  <c:v>3037422</c:v>
                </c:pt>
                <c:pt idx="388">
                  <c:v>3035706</c:v>
                </c:pt>
                <c:pt idx="389">
                  <c:v>3076676</c:v>
                </c:pt>
                <c:pt idx="390">
                  <c:v>2911558</c:v>
                </c:pt>
                <c:pt idx="391">
                  <c:v>3581982</c:v>
                </c:pt>
                <c:pt idx="392">
                  <c:v>3365099</c:v>
                </c:pt>
                <c:pt idx="393">
                  <c:v>3456493</c:v>
                </c:pt>
                <c:pt idx="394">
                  <c:v>3683975</c:v>
                </c:pt>
                <c:pt idx="395">
                  <c:v>3472067</c:v>
                </c:pt>
                <c:pt idx="396">
                  <c:v>3697697</c:v>
                </c:pt>
                <c:pt idx="397">
                  <c:v>3642527</c:v>
                </c:pt>
                <c:pt idx="398">
                  <c:v>3644233</c:v>
                </c:pt>
                <c:pt idx="399">
                  <c:v>3597635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6-8E41-BFAC-6C4C1762504D}"/>
            </c:ext>
          </c:extLst>
        </c:ser>
        <c:ser>
          <c:idx val="1"/>
          <c:order val="1"/>
          <c:tx>
            <c:strRef>
              <c:f>Data!$X$5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Data!$X$6:$X$405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165480</c:v>
                </c:pt>
                <c:pt idx="5">
                  <c:v>326032</c:v>
                </c:pt>
                <c:pt idx="6">
                  <c:v>325312</c:v>
                </c:pt>
                <c:pt idx="7">
                  <c:v>349328</c:v>
                </c:pt>
                <c:pt idx="8">
                  <c:v>375856</c:v>
                </c:pt>
                <c:pt idx="9">
                  <c:v>342720</c:v>
                </c:pt>
                <c:pt idx="10">
                  <c:v>366736</c:v>
                </c:pt>
                <c:pt idx="11">
                  <c:v>307808</c:v>
                </c:pt>
                <c:pt idx="12">
                  <c:v>346336</c:v>
                </c:pt>
                <c:pt idx="13">
                  <c:v>326240</c:v>
                </c:pt>
                <c:pt idx="14">
                  <c:v>372640</c:v>
                </c:pt>
                <c:pt idx="15">
                  <c:v>385464</c:v>
                </c:pt>
                <c:pt idx="16">
                  <c:v>402752</c:v>
                </c:pt>
                <c:pt idx="17">
                  <c:v>450000</c:v>
                </c:pt>
                <c:pt idx="18">
                  <c:v>427768</c:v>
                </c:pt>
                <c:pt idx="19">
                  <c:v>425200</c:v>
                </c:pt>
                <c:pt idx="20">
                  <c:v>437616</c:v>
                </c:pt>
                <c:pt idx="21">
                  <c:v>432000</c:v>
                </c:pt>
                <c:pt idx="22">
                  <c:v>434104</c:v>
                </c:pt>
                <c:pt idx="23">
                  <c:v>441872</c:v>
                </c:pt>
                <c:pt idx="24">
                  <c:v>461080</c:v>
                </c:pt>
                <c:pt idx="25">
                  <c:v>440408</c:v>
                </c:pt>
                <c:pt idx="26">
                  <c:v>471376</c:v>
                </c:pt>
                <c:pt idx="27">
                  <c:v>493192</c:v>
                </c:pt>
                <c:pt idx="28">
                  <c:v>467504</c:v>
                </c:pt>
                <c:pt idx="29">
                  <c:v>474128</c:v>
                </c:pt>
                <c:pt idx="30">
                  <c:v>475256</c:v>
                </c:pt>
                <c:pt idx="31">
                  <c:v>471456</c:v>
                </c:pt>
                <c:pt idx="32">
                  <c:v>482168</c:v>
                </c:pt>
                <c:pt idx="33">
                  <c:v>476896</c:v>
                </c:pt>
                <c:pt idx="34">
                  <c:v>490536</c:v>
                </c:pt>
                <c:pt idx="35">
                  <c:v>491208</c:v>
                </c:pt>
                <c:pt idx="36">
                  <c:v>484064</c:v>
                </c:pt>
                <c:pt idx="37">
                  <c:v>496976</c:v>
                </c:pt>
                <c:pt idx="38">
                  <c:v>492648</c:v>
                </c:pt>
                <c:pt idx="39">
                  <c:v>494320</c:v>
                </c:pt>
                <c:pt idx="40">
                  <c:v>498072</c:v>
                </c:pt>
                <c:pt idx="41">
                  <c:v>483776</c:v>
                </c:pt>
                <c:pt idx="42">
                  <c:v>500768</c:v>
                </c:pt>
                <c:pt idx="43">
                  <c:v>486464</c:v>
                </c:pt>
                <c:pt idx="44">
                  <c:v>484288</c:v>
                </c:pt>
                <c:pt idx="45">
                  <c:v>503216</c:v>
                </c:pt>
                <c:pt idx="46">
                  <c:v>491280</c:v>
                </c:pt>
                <c:pt idx="47">
                  <c:v>479280</c:v>
                </c:pt>
                <c:pt idx="48">
                  <c:v>477488</c:v>
                </c:pt>
                <c:pt idx="49">
                  <c:v>490040</c:v>
                </c:pt>
                <c:pt idx="50">
                  <c:v>494688</c:v>
                </c:pt>
                <c:pt idx="51">
                  <c:v>499736</c:v>
                </c:pt>
                <c:pt idx="52">
                  <c:v>517824</c:v>
                </c:pt>
                <c:pt idx="53">
                  <c:v>492920</c:v>
                </c:pt>
                <c:pt idx="54">
                  <c:v>483200</c:v>
                </c:pt>
                <c:pt idx="55">
                  <c:v>477952</c:v>
                </c:pt>
                <c:pt idx="56">
                  <c:v>497944</c:v>
                </c:pt>
                <c:pt idx="57">
                  <c:v>492064</c:v>
                </c:pt>
                <c:pt idx="58">
                  <c:v>492888</c:v>
                </c:pt>
                <c:pt idx="59">
                  <c:v>480616</c:v>
                </c:pt>
                <c:pt idx="60">
                  <c:v>468432</c:v>
                </c:pt>
                <c:pt idx="61">
                  <c:v>473904</c:v>
                </c:pt>
                <c:pt idx="62">
                  <c:v>482232</c:v>
                </c:pt>
                <c:pt idx="63">
                  <c:v>487728</c:v>
                </c:pt>
                <c:pt idx="64">
                  <c:v>493280</c:v>
                </c:pt>
                <c:pt idx="65">
                  <c:v>485736</c:v>
                </c:pt>
                <c:pt idx="66">
                  <c:v>488960</c:v>
                </c:pt>
                <c:pt idx="67">
                  <c:v>504496</c:v>
                </c:pt>
                <c:pt idx="68">
                  <c:v>493872</c:v>
                </c:pt>
                <c:pt idx="69">
                  <c:v>530336</c:v>
                </c:pt>
                <c:pt idx="70">
                  <c:v>515344</c:v>
                </c:pt>
                <c:pt idx="71">
                  <c:v>513432</c:v>
                </c:pt>
                <c:pt idx="72">
                  <c:v>511696</c:v>
                </c:pt>
                <c:pt idx="73">
                  <c:v>512424</c:v>
                </c:pt>
                <c:pt idx="74">
                  <c:v>506096</c:v>
                </c:pt>
                <c:pt idx="75">
                  <c:v>514272</c:v>
                </c:pt>
                <c:pt idx="76">
                  <c:v>518408</c:v>
                </c:pt>
                <c:pt idx="77">
                  <c:v>507136</c:v>
                </c:pt>
                <c:pt idx="78">
                  <c:v>501576</c:v>
                </c:pt>
                <c:pt idx="79">
                  <c:v>505296</c:v>
                </c:pt>
                <c:pt idx="80">
                  <c:v>523024</c:v>
                </c:pt>
                <c:pt idx="81">
                  <c:v>518296</c:v>
                </c:pt>
                <c:pt idx="82">
                  <c:v>520432</c:v>
                </c:pt>
                <c:pt idx="83">
                  <c:v>514424</c:v>
                </c:pt>
                <c:pt idx="84">
                  <c:v>517328</c:v>
                </c:pt>
                <c:pt idx="85">
                  <c:v>507624</c:v>
                </c:pt>
                <c:pt idx="86">
                  <c:v>512776</c:v>
                </c:pt>
                <c:pt idx="87">
                  <c:v>514448</c:v>
                </c:pt>
                <c:pt idx="88">
                  <c:v>513544</c:v>
                </c:pt>
                <c:pt idx="89">
                  <c:v>513200</c:v>
                </c:pt>
                <c:pt idx="90">
                  <c:v>526896</c:v>
                </c:pt>
                <c:pt idx="91">
                  <c:v>532472</c:v>
                </c:pt>
                <c:pt idx="92">
                  <c:v>532736</c:v>
                </c:pt>
                <c:pt idx="93">
                  <c:v>527264</c:v>
                </c:pt>
                <c:pt idx="94">
                  <c:v>522016</c:v>
                </c:pt>
                <c:pt idx="95">
                  <c:v>525840</c:v>
                </c:pt>
                <c:pt idx="96">
                  <c:v>522984</c:v>
                </c:pt>
                <c:pt idx="97">
                  <c:v>526496</c:v>
                </c:pt>
                <c:pt idx="98">
                  <c:v>533344</c:v>
                </c:pt>
                <c:pt idx="99">
                  <c:v>534584</c:v>
                </c:pt>
                <c:pt idx="100">
                  <c:v>531352</c:v>
                </c:pt>
                <c:pt idx="101">
                  <c:v>531408</c:v>
                </c:pt>
                <c:pt idx="102">
                  <c:v>531992</c:v>
                </c:pt>
                <c:pt idx="103">
                  <c:v>533408</c:v>
                </c:pt>
                <c:pt idx="104">
                  <c:v>535240</c:v>
                </c:pt>
                <c:pt idx="105">
                  <c:v>538248</c:v>
                </c:pt>
                <c:pt idx="106">
                  <c:v>533632</c:v>
                </c:pt>
                <c:pt idx="107">
                  <c:v>537032</c:v>
                </c:pt>
                <c:pt idx="108">
                  <c:v>538368</c:v>
                </c:pt>
                <c:pt idx="109">
                  <c:v>538000</c:v>
                </c:pt>
                <c:pt idx="110">
                  <c:v>539632</c:v>
                </c:pt>
                <c:pt idx="111">
                  <c:v>538832</c:v>
                </c:pt>
                <c:pt idx="112">
                  <c:v>540376</c:v>
                </c:pt>
                <c:pt idx="113">
                  <c:v>539720</c:v>
                </c:pt>
                <c:pt idx="114">
                  <c:v>539104</c:v>
                </c:pt>
                <c:pt idx="115">
                  <c:v>532552</c:v>
                </c:pt>
                <c:pt idx="116">
                  <c:v>536888</c:v>
                </c:pt>
                <c:pt idx="117">
                  <c:v>537184</c:v>
                </c:pt>
                <c:pt idx="118">
                  <c:v>532544</c:v>
                </c:pt>
                <c:pt idx="119">
                  <c:v>534536</c:v>
                </c:pt>
                <c:pt idx="120">
                  <c:v>536576</c:v>
                </c:pt>
                <c:pt idx="121">
                  <c:v>533480</c:v>
                </c:pt>
                <c:pt idx="122">
                  <c:v>533056</c:v>
                </c:pt>
                <c:pt idx="123">
                  <c:v>536848</c:v>
                </c:pt>
                <c:pt idx="124">
                  <c:v>534832</c:v>
                </c:pt>
                <c:pt idx="125">
                  <c:v>535512</c:v>
                </c:pt>
                <c:pt idx="126">
                  <c:v>531912</c:v>
                </c:pt>
                <c:pt idx="127">
                  <c:v>532904</c:v>
                </c:pt>
                <c:pt idx="128">
                  <c:v>531952</c:v>
                </c:pt>
                <c:pt idx="129">
                  <c:v>530864</c:v>
                </c:pt>
                <c:pt idx="130">
                  <c:v>530448</c:v>
                </c:pt>
                <c:pt idx="131">
                  <c:v>531712</c:v>
                </c:pt>
                <c:pt idx="132">
                  <c:v>530752</c:v>
                </c:pt>
                <c:pt idx="133">
                  <c:v>533368</c:v>
                </c:pt>
                <c:pt idx="134">
                  <c:v>532224</c:v>
                </c:pt>
                <c:pt idx="135">
                  <c:v>534056</c:v>
                </c:pt>
                <c:pt idx="136">
                  <c:v>534600</c:v>
                </c:pt>
                <c:pt idx="137">
                  <c:v>532816</c:v>
                </c:pt>
                <c:pt idx="138">
                  <c:v>530520</c:v>
                </c:pt>
                <c:pt idx="139">
                  <c:v>529104</c:v>
                </c:pt>
                <c:pt idx="140">
                  <c:v>535784</c:v>
                </c:pt>
                <c:pt idx="141">
                  <c:v>535400</c:v>
                </c:pt>
                <c:pt idx="142">
                  <c:v>539248</c:v>
                </c:pt>
                <c:pt idx="143">
                  <c:v>541040</c:v>
                </c:pt>
                <c:pt idx="144">
                  <c:v>541616</c:v>
                </c:pt>
                <c:pt idx="145">
                  <c:v>540512</c:v>
                </c:pt>
                <c:pt idx="146">
                  <c:v>540776</c:v>
                </c:pt>
                <c:pt idx="147">
                  <c:v>541312</c:v>
                </c:pt>
                <c:pt idx="148">
                  <c:v>541256</c:v>
                </c:pt>
                <c:pt idx="149">
                  <c:v>541536</c:v>
                </c:pt>
                <c:pt idx="150">
                  <c:v>543664</c:v>
                </c:pt>
                <c:pt idx="151">
                  <c:v>542672</c:v>
                </c:pt>
                <c:pt idx="152">
                  <c:v>542384</c:v>
                </c:pt>
                <c:pt idx="153">
                  <c:v>542752</c:v>
                </c:pt>
                <c:pt idx="154">
                  <c:v>542464</c:v>
                </c:pt>
                <c:pt idx="155">
                  <c:v>542376</c:v>
                </c:pt>
                <c:pt idx="156">
                  <c:v>541448</c:v>
                </c:pt>
                <c:pt idx="157">
                  <c:v>541760</c:v>
                </c:pt>
                <c:pt idx="158">
                  <c:v>542600</c:v>
                </c:pt>
                <c:pt idx="159">
                  <c:v>543152</c:v>
                </c:pt>
                <c:pt idx="160">
                  <c:v>543488</c:v>
                </c:pt>
                <c:pt idx="161">
                  <c:v>542680</c:v>
                </c:pt>
                <c:pt idx="162">
                  <c:v>540992</c:v>
                </c:pt>
                <c:pt idx="163">
                  <c:v>541712</c:v>
                </c:pt>
                <c:pt idx="164">
                  <c:v>539944</c:v>
                </c:pt>
                <c:pt idx="165">
                  <c:v>540992</c:v>
                </c:pt>
                <c:pt idx="166">
                  <c:v>541928</c:v>
                </c:pt>
                <c:pt idx="167">
                  <c:v>540976</c:v>
                </c:pt>
                <c:pt idx="168">
                  <c:v>542080</c:v>
                </c:pt>
                <c:pt idx="169">
                  <c:v>541464</c:v>
                </c:pt>
                <c:pt idx="170">
                  <c:v>542880</c:v>
                </c:pt>
                <c:pt idx="171">
                  <c:v>542776</c:v>
                </c:pt>
                <c:pt idx="172">
                  <c:v>536176</c:v>
                </c:pt>
                <c:pt idx="173">
                  <c:v>540096</c:v>
                </c:pt>
                <c:pt idx="174">
                  <c:v>541496</c:v>
                </c:pt>
                <c:pt idx="175">
                  <c:v>540488</c:v>
                </c:pt>
                <c:pt idx="176">
                  <c:v>539728</c:v>
                </c:pt>
                <c:pt idx="177">
                  <c:v>540304</c:v>
                </c:pt>
                <c:pt idx="178">
                  <c:v>542088</c:v>
                </c:pt>
                <c:pt idx="179">
                  <c:v>541200</c:v>
                </c:pt>
                <c:pt idx="180">
                  <c:v>540648</c:v>
                </c:pt>
                <c:pt idx="181">
                  <c:v>541000</c:v>
                </c:pt>
                <c:pt idx="182">
                  <c:v>541176</c:v>
                </c:pt>
                <c:pt idx="183">
                  <c:v>540648</c:v>
                </c:pt>
                <c:pt idx="184">
                  <c:v>540320</c:v>
                </c:pt>
                <c:pt idx="185">
                  <c:v>540552</c:v>
                </c:pt>
                <c:pt idx="186">
                  <c:v>540680</c:v>
                </c:pt>
                <c:pt idx="187">
                  <c:v>540392</c:v>
                </c:pt>
                <c:pt idx="188">
                  <c:v>540424</c:v>
                </c:pt>
                <c:pt idx="189">
                  <c:v>539456</c:v>
                </c:pt>
                <c:pt idx="190">
                  <c:v>539656</c:v>
                </c:pt>
                <c:pt idx="191">
                  <c:v>537936</c:v>
                </c:pt>
                <c:pt idx="192">
                  <c:v>542648</c:v>
                </c:pt>
                <c:pt idx="193">
                  <c:v>542224</c:v>
                </c:pt>
                <c:pt idx="194">
                  <c:v>542472</c:v>
                </c:pt>
                <c:pt idx="195">
                  <c:v>543152</c:v>
                </c:pt>
                <c:pt idx="196">
                  <c:v>542440</c:v>
                </c:pt>
                <c:pt idx="197">
                  <c:v>541856</c:v>
                </c:pt>
                <c:pt idx="198">
                  <c:v>540504</c:v>
                </c:pt>
                <c:pt idx="199">
                  <c:v>542904</c:v>
                </c:pt>
                <c:pt idx="200">
                  <c:v>541528</c:v>
                </c:pt>
                <c:pt idx="201">
                  <c:v>541640</c:v>
                </c:pt>
                <c:pt idx="202">
                  <c:v>540720</c:v>
                </c:pt>
                <c:pt idx="203">
                  <c:v>540448</c:v>
                </c:pt>
                <c:pt idx="204">
                  <c:v>542096</c:v>
                </c:pt>
                <c:pt idx="205">
                  <c:v>542048</c:v>
                </c:pt>
                <c:pt idx="206">
                  <c:v>539328</c:v>
                </c:pt>
                <c:pt idx="207">
                  <c:v>541072</c:v>
                </c:pt>
                <c:pt idx="208">
                  <c:v>540160</c:v>
                </c:pt>
                <c:pt idx="209">
                  <c:v>540920</c:v>
                </c:pt>
                <c:pt idx="210">
                  <c:v>539304</c:v>
                </c:pt>
                <c:pt idx="211">
                  <c:v>540912</c:v>
                </c:pt>
                <c:pt idx="212">
                  <c:v>540928</c:v>
                </c:pt>
                <c:pt idx="213">
                  <c:v>540520</c:v>
                </c:pt>
                <c:pt idx="214">
                  <c:v>541176</c:v>
                </c:pt>
                <c:pt idx="215">
                  <c:v>538152</c:v>
                </c:pt>
                <c:pt idx="216">
                  <c:v>539736</c:v>
                </c:pt>
                <c:pt idx="217">
                  <c:v>540808</c:v>
                </c:pt>
                <c:pt idx="218">
                  <c:v>541736</c:v>
                </c:pt>
                <c:pt idx="219">
                  <c:v>540056</c:v>
                </c:pt>
                <c:pt idx="220">
                  <c:v>539568</c:v>
                </c:pt>
                <c:pt idx="221">
                  <c:v>538112</c:v>
                </c:pt>
                <c:pt idx="222">
                  <c:v>540464</c:v>
                </c:pt>
                <c:pt idx="223">
                  <c:v>538792</c:v>
                </c:pt>
                <c:pt idx="224">
                  <c:v>538000</c:v>
                </c:pt>
                <c:pt idx="225">
                  <c:v>540800</c:v>
                </c:pt>
                <c:pt idx="226">
                  <c:v>539560</c:v>
                </c:pt>
                <c:pt idx="227">
                  <c:v>541200</c:v>
                </c:pt>
                <c:pt idx="228">
                  <c:v>530760</c:v>
                </c:pt>
                <c:pt idx="229">
                  <c:v>542088</c:v>
                </c:pt>
                <c:pt idx="230">
                  <c:v>500648</c:v>
                </c:pt>
                <c:pt idx="231">
                  <c:v>476032</c:v>
                </c:pt>
                <c:pt idx="232">
                  <c:v>534304</c:v>
                </c:pt>
                <c:pt idx="233">
                  <c:v>532184</c:v>
                </c:pt>
                <c:pt idx="234">
                  <c:v>536216</c:v>
                </c:pt>
                <c:pt idx="235">
                  <c:v>531472</c:v>
                </c:pt>
                <c:pt idx="236">
                  <c:v>529056</c:v>
                </c:pt>
                <c:pt idx="237">
                  <c:v>528104</c:v>
                </c:pt>
                <c:pt idx="238">
                  <c:v>513656</c:v>
                </c:pt>
                <c:pt idx="239">
                  <c:v>516472</c:v>
                </c:pt>
                <c:pt idx="240">
                  <c:v>529856</c:v>
                </c:pt>
                <c:pt idx="241">
                  <c:v>533440</c:v>
                </c:pt>
                <c:pt idx="242">
                  <c:v>492448</c:v>
                </c:pt>
                <c:pt idx="243">
                  <c:v>499968</c:v>
                </c:pt>
                <c:pt idx="244">
                  <c:v>529640</c:v>
                </c:pt>
                <c:pt idx="245">
                  <c:v>534568</c:v>
                </c:pt>
                <c:pt idx="246">
                  <c:v>536848</c:v>
                </c:pt>
                <c:pt idx="247">
                  <c:v>529264</c:v>
                </c:pt>
                <c:pt idx="248">
                  <c:v>531088</c:v>
                </c:pt>
                <c:pt idx="249">
                  <c:v>526760</c:v>
                </c:pt>
                <c:pt idx="250">
                  <c:v>537528</c:v>
                </c:pt>
                <c:pt idx="251">
                  <c:v>533296</c:v>
                </c:pt>
                <c:pt idx="252">
                  <c:v>535616</c:v>
                </c:pt>
                <c:pt idx="253">
                  <c:v>528688</c:v>
                </c:pt>
                <c:pt idx="254">
                  <c:v>533904</c:v>
                </c:pt>
                <c:pt idx="255">
                  <c:v>526160</c:v>
                </c:pt>
                <c:pt idx="256">
                  <c:v>522968</c:v>
                </c:pt>
                <c:pt idx="257">
                  <c:v>522728</c:v>
                </c:pt>
                <c:pt idx="258">
                  <c:v>525976</c:v>
                </c:pt>
                <c:pt idx="259">
                  <c:v>531352</c:v>
                </c:pt>
                <c:pt idx="260">
                  <c:v>528960</c:v>
                </c:pt>
                <c:pt idx="261">
                  <c:v>532336</c:v>
                </c:pt>
                <c:pt idx="262">
                  <c:v>537672</c:v>
                </c:pt>
                <c:pt idx="263">
                  <c:v>535728</c:v>
                </c:pt>
                <c:pt idx="264">
                  <c:v>522368</c:v>
                </c:pt>
                <c:pt idx="265">
                  <c:v>512536</c:v>
                </c:pt>
                <c:pt idx="266">
                  <c:v>513992</c:v>
                </c:pt>
                <c:pt idx="267">
                  <c:v>515352</c:v>
                </c:pt>
                <c:pt idx="268">
                  <c:v>523144</c:v>
                </c:pt>
                <c:pt idx="269">
                  <c:v>535656</c:v>
                </c:pt>
                <c:pt idx="270">
                  <c:v>535816</c:v>
                </c:pt>
                <c:pt idx="271">
                  <c:v>538128</c:v>
                </c:pt>
                <c:pt idx="272">
                  <c:v>529552</c:v>
                </c:pt>
                <c:pt idx="273">
                  <c:v>528112</c:v>
                </c:pt>
                <c:pt idx="274">
                  <c:v>528792</c:v>
                </c:pt>
                <c:pt idx="275">
                  <c:v>533208</c:v>
                </c:pt>
                <c:pt idx="276">
                  <c:v>532808</c:v>
                </c:pt>
                <c:pt idx="277">
                  <c:v>535224</c:v>
                </c:pt>
                <c:pt idx="278">
                  <c:v>535928</c:v>
                </c:pt>
                <c:pt idx="279">
                  <c:v>535744</c:v>
                </c:pt>
                <c:pt idx="280">
                  <c:v>538888</c:v>
                </c:pt>
                <c:pt idx="281">
                  <c:v>538520</c:v>
                </c:pt>
                <c:pt idx="282">
                  <c:v>535040</c:v>
                </c:pt>
                <c:pt idx="283">
                  <c:v>535760</c:v>
                </c:pt>
                <c:pt idx="284">
                  <c:v>538160</c:v>
                </c:pt>
                <c:pt idx="285">
                  <c:v>538584</c:v>
                </c:pt>
                <c:pt idx="286">
                  <c:v>535728</c:v>
                </c:pt>
                <c:pt idx="287">
                  <c:v>531944</c:v>
                </c:pt>
                <c:pt idx="288">
                  <c:v>535968</c:v>
                </c:pt>
                <c:pt idx="289">
                  <c:v>537616</c:v>
                </c:pt>
                <c:pt idx="290">
                  <c:v>534264</c:v>
                </c:pt>
                <c:pt idx="291">
                  <c:v>535488</c:v>
                </c:pt>
                <c:pt idx="292">
                  <c:v>537568</c:v>
                </c:pt>
                <c:pt idx="293">
                  <c:v>541160</c:v>
                </c:pt>
                <c:pt idx="294">
                  <c:v>538904</c:v>
                </c:pt>
                <c:pt idx="295">
                  <c:v>539808</c:v>
                </c:pt>
                <c:pt idx="296">
                  <c:v>537848</c:v>
                </c:pt>
                <c:pt idx="297">
                  <c:v>536944</c:v>
                </c:pt>
                <c:pt idx="298">
                  <c:v>539368</c:v>
                </c:pt>
                <c:pt idx="299">
                  <c:v>537648</c:v>
                </c:pt>
                <c:pt idx="300">
                  <c:v>538976</c:v>
                </c:pt>
                <c:pt idx="301">
                  <c:v>538656</c:v>
                </c:pt>
                <c:pt idx="302">
                  <c:v>538416</c:v>
                </c:pt>
                <c:pt idx="303">
                  <c:v>540016</c:v>
                </c:pt>
                <c:pt idx="304">
                  <c:v>539152</c:v>
                </c:pt>
                <c:pt idx="305">
                  <c:v>539200</c:v>
                </c:pt>
                <c:pt idx="306">
                  <c:v>538472</c:v>
                </c:pt>
                <c:pt idx="307">
                  <c:v>536392</c:v>
                </c:pt>
                <c:pt idx="308">
                  <c:v>534840</c:v>
                </c:pt>
                <c:pt idx="309">
                  <c:v>535568</c:v>
                </c:pt>
                <c:pt idx="310">
                  <c:v>535728</c:v>
                </c:pt>
                <c:pt idx="311">
                  <c:v>536616</c:v>
                </c:pt>
                <c:pt idx="312">
                  <c:v>539776</c:v>
                </c:pt>
                <c:pt idx="313">
                  <c:v>538656</c:v>
                </c:pt>
                <c:pt idx="314">
                  <c:v>539512</c:v>
                </c:pt>
                <c:pt idx="315">
                  <c:v>538232</c:v>
                </c:pt>
                <c:pt idx="316">
                  <c:v>536632</c:v>
                </c:pt>
                <c:pt idx="317">
                  <c:v>538112</c:v>
                </c:pt>
                <c:pt idx="318">
                  <c:v>539960</c:v>
                </c:pt>
                <c:pt idx="319">
                  <c:v>539632</c:v>
                </c:pt>
                <c:pt idx="320">
                  <c:v>537888</c:v>
                </c:pt>
                <c:pt idx="321">
                  <c:v>536128</c:v>
                </c:pt>
                <c:pt idx="322">
                  <c:v>536720</c:v>
                </c:pt>
                <c:pt idx="323">
                  <c:v>536808</c:v>
                </c:pt>
                <c:pt idx="324">
                  <c:v>537840</c:v>
                </c:pt>
                <c:pt idx="325">
                  <c:v>538168</c:v>
                </c:pt>
                <c:pt idx="326">
                  <c:v>540472</c:v>
                </c:pt>
                <c:pt idx="327">
                  <c:v>540152</c:v>
                </c:pt>
                <c:pt idx="328">
                  <c:v>541640</c:v>
                </c:pt>
                <c:pt idx="329">
                  <c:v>540160</c:v>
                </c:pt>
                <c:pt idx="330">
                  <c:v>540696</c:v>
                </c:pt>
                <c:pt idx="331">
                  <c:v>539168</c:v>
                </c:pt>
                <c:pt idx="332">
                  <c:v>540224</c:v>
                </c:pt>
                <c:pt idx="333">
                  <c:v>540096</c:v>
                </c:pt>
                <c:pt idx="334">
                  <c:v>541232</c:v>
                </c:pt>
                <c:pt idx="335">
                  <c:v>541328</c:v>
                </c:pt>
                <c:pt idx="336">
                  <c:v>543192</c:v>
                </c:pt>
                <c:pt idx="337">
                  <c:v>542448</c:v>
                </c:pt>
                <c:pt idx="338">
                  <c:v>541968</c:v>
                </c:pt>
                <c:pt idx="339">
                  <c:v>541144</c:v>
                </c:pt>
                <c:pt idx="340">
                  <c:v>541584</c:v>
                </c:pt>
                <c:pt idx="341">
                  <c:v>542224</c:v>
                </c:pt>
                <c:pt idx="342">
                  <c:v>540488</c:v>
                </c:pt>
                <c:pt idx="343">
                  <c:v>541384</c:v>
                </c:pt>
                <c:pt idx="344">
                  <c:v>541600</c:v>
                </c:pt>
                <c:pt idx="345">
                  <c:v>541952</c:v>
                </c:pt>
                <c:pt idx="346">
                  <c:v>542440</c:v>
                </c:pt>
                <c:pt idx="347">
                  <c:v>542344</c:v>
                </c:pt>
                <c:pt idx="348">
                  <c:v>541912</c:v>
                </c:pt>
                <c:pt idx="349">
                  <c:v>540760</c:v>
                </c:pt>
                <c:pt idx="350">
                  <c:v>542040</c:v>
                </c:pt>
                <c:pt idx="351">
                  <c:v>543144</c:v>
                </c:pt>
                <c:pt idx="352">
                  <c:v>542256</c:v>
                </c:pt>
                <c:pt idx="353">
                  <c:v>542696</c:v>
                </c:pt>
                <c:pt idx="354">
                  <c:v>541896</c:v>
                </c:pt>
                <c:pt idx="355">
                  <c:v>542312</c:v>
                </c:pt>
                <c:pt idx="356">
                  <c:v>543368</c:v>
                </c:pt>
                <c:pt idx="357">
                  <c:v>543288</c:v>
                </c:pt>
                <c:pt idx="358">
                  <c:v>542640</c:v>
                </c:pt>
                <c:pt idx="359">
                  <c:v>542976</c:v>
                </c:pt>
                <c:pt idx="360">
                  <c:v>542832</c:v>
                </c:pt>
                <c:pt idx="361">
                  <c:v>543176</c:v>
                </c:pt>
                <c:pt idx="362">
                  <c:v>543384</c:v>
                </c:pt>
                <c:pt idx="363">
                  <c:v>543776</c:v>
                </c:pt>
                <c:pt idx="364">
                  <c:v>543688</c:v>
                </c:pt>
                <c:pt idx="365">
                  <c:v>543624</c:v>
                </c:pt>
                <c:pt idx="366">
                  <c:v>543552</c:v>
                </c:pt>
                <c:pt idx="367">
                  <c:v>543736</c:v>
                </c:pt>
                <c:pt idx="368">
                  <c:v>543928</c:v>
                </c:pt>
                <c:pt idx="369">
                  <c:v>543856</c:v>
                </c:pt>
                <c:pt idx="370">
                  <c:v>543864</c:v>
                </c:pt>
                <c:pt idx="371">
                  <c:v>543952</c:v>
                </c:pt>
                <c:pt idx="372">
                  <c:v>543936</c:v>
                </c:pt>
                <c:pt idx="373">
                  <c:v>543968</c:v>
                </c:pt>
                <c:pt idx="374">
                  <c:v>543696</c:v>
                </c:pt>
                <c:pt idx="375">
                  <c:v>543992</c:v>
                </c:pt>
                <c:pt idx="376">
                  <c:v>543992</c:v>
                </c:pt>
                <c:pt idx="377">
                  <c:v>543984</c:v>
                </c:pt>
                <c:pt idx="378">
                  <c:v>543984</c:v>
                </c:pt>
                <c:pt idx="379">
                  <c:v>544000</c:v>
                </c:pt>
                <c:pt idx="380">
                  <c:v>544000</c:v>
                </c:pt>
                <c:pt idx="381">
                  <c:v>544000</c:v>
                </c:pt>
                <c:pt idx="382">
                  <c:v>544000</c:v>
                </c:pt>
                <c:pt idx="383">
                  <c:v>544000</c:v>
                </c:pt>
                <c:pt idx="384">
                  <c:v>543984</c:v>
                </c:pt>
                <c:pt idx="385">
                  <c:v>544000</c:v>
                </c:pt>
                <c:pt idx="386">
                  <c:v>544000</c:v>
                </c:pt>
                <c:pt idx="387">
                  <c:v>544000</c:v>
                </c:pt>
                <c:pt idx="388">
                  <c:v>544000</c:v>
                </c:pt>
                <c:pt idx="389">
                  <c:v>543984</c:v>
                </c:pt>
                <c:pt idx="390">
                  <c:v>543992</c:v>
                </c:pt>
                <c:pt idx="391">
                  <c:v>544000</c:v>
                </c:pt>
                <c:pt idx="392">
                  <c:v>544000</c:v>
                </c:pt>
                <c:pt idx="393">
                  <c:v>544000</c:v>
                </c:pt>
                <c:pt idx="394">
                  <c:v>544000</c:v>
                </c:pt>
                <c:pt idx="395">
                  <c:v>544000</c:v>
                </c:pt>
                <c:pt idx="396">
                  <c:v>464848</c:v>
                </c:pt>
                <c:pt idx="397">
                  <c:v>544000</c:v>
                </c:pt>
                <c:pt idx="398">
                  <c:v>543992</c:v>
                </c:pt>
                <c:pt idx="399">
                  <c:v>544000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6-8E41-BFAC-6C4C1762504D}"/>
            </c:ext>
          </c:extLst>
        </c:ser>
        <c:ser>
          <c:idx val="2"/>
          <c:order val="2"/>
          <c:tx>
            <c:strRef>
              <c:f>Data!$Y$5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Data!$Y$6:$Y$405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5984</c:v>
                </c:pt>
                <c:pt idx="5">
                  <c:v>11152</c:v>
                </c:pt>
                <c:pt idx="6">
                  <c:v>20400</c:v>
                </c:pt>
                <c:pt idx="7">
                  <c:v>11968</c:v>
                </c:pt>
                <c:pt idx="8">
                  <c:v>19856</c:v>
                </c:pt>
                <c:pt idx="9">
                  <c:v>14688</c:v>
                </c:pt>
                <c:pt idx="10">
                  <c:v>14960</c:v>
                </c:pt>
                <c:pt idx="11">
                  <c:v>22848</c:v>
                </c:pt>
                <c:pt idx="12">
                  <c:v>23120</c:v>
                </c:pt>
                <c:pt idx="13">
                  <c:v>24208</c:v>
                </c:pt>
                <c:pt idx="14">
                  <c:v>25296</c:v>
                </c:pt>
                <c:pt idx="15">
                  <c:v>28832</c:v>
                </c:pt>
                <c:pt idx="16">
                  <c:v>27200</c:v>
                </c:pt>
                <c:pt idx="17">
                  <c:v>33456</c:v>
                </c:pt>
                <c:pt idx="18">
                  <c:v>26928</c:v>
                </c:pt>
                <c:pt idx="19">
                  <c:v>27472</c:v>
                </c:pt>
                <c:pt idx="20">
                  <c:v>28288</c:v>
                </c:pt>
                <c:pt idx="21">
                  <c:v>28832</c:v>
                </c:pt>
                <c:pt idx="22">
                  <c:v>29648</c:v>
                </c:pt>
                <c:pt idx="23">
                  <c:v>31280</c:v>
                </c:pt>
                <c:pt idx="24">
                  <c:v>27472</c:v>
                </c:pt>
                <c:pt idx="25">
                  <c:v>27200</c:v>
                </c:pt>
                <c:pt idx="26">
                  <c:v>26656</c:v>
                </c:pt>
                <c:pt idx="27">
                  <c:v>29648</c:v>
                </c:pt>
                <c:pt idx="28">
                  <c:v>30464</c:v>
                </c:pt>
                <c:pt idx="29">
                  <c:v>31280</c:v>
                </c:pt>
                <c:pt idx="30">
                  <c:v>31824</c:v>
                </c:pt>
                <c:pt idx="31">
                  <c:v>31552</c:v>
                </c:pt>
                <c:pt idx="32">
                  <c:v>30464</c:v>
                </c:pt>
                <c:pt idx="33">
                  <c:v>31824</c:v>
                </c:pt>
                <c:pt idx="34">
                  <c:v>35360</c:v>
                </c:pt>
                <c:pt idx="35">
                  <c:v>32640</c:v>
                </c:pt>
                <c:pt idx="36">
                  <c:v>29376</c:v>
                </c:pt>
                <c:pt idx="37">
                  <c:v>33728</c:v>
                </c:pt>
                <c:pt idx="38">
                  <c:v>36176</c:v>
                </c:pt>
                <c:pt idx="39">
                  <c:v>35904</c:v>
                </c:pt>
                <c:pt idx="40">
                  <c:v>34544</c:v>
                </c:pt>
                <c:pt idx="41">
                  <c:v>35904</c:v>
                </c:pt>
                <c:pt idx="42">
                  <c:v>38080</c:v>
                </c:pt>
                <c:pt idx="43">
                  <c:v>33728</c:v>
                </c:pt>
                <c:pt idx="44">
                  <c:v>36992</c:v>
                </c:pt>
                <c:pt idx="45">
                  <c:v>44336</c:v>
                </c:pt>
                <c:pt idx="46">
                  <c:v>44064</c:v>
                </c:pt>
                <c:pt idx="47">
                  <c:v>41616</c:v>
                </c:pt>
                <c:pt idx="48">
                  <c:v>42704</c:v>
                </c:pt>
                <c:pt idx="49">
                  <c:v>41072</c:v>
                </c:pt>
                <c:pt idx="50">
                  <c:v>45424</c:v>
                </c:pt>
                <c:pt idx="51">
                  <c:v>45696</c:v>
                </c:pt>
                <c:pt idx="52">
                  <c:v>48688</c:v>
                </c:pt>
                <c:pt idx="53">
                  <c:v>43520</c:v>
                </c:pt>
                <c:pt idx="54">
                  <c:v>41888</c:v>
                </c:pt>
                <c:pt idx="55">
                  <c:v>43248</c:v>
                </c:pt>
                <c:pt idx="56">
                  <c:v>43792</c:v>
                </c:pt>
                <c:pt idx="57">
                  <c:v>42976</c:v>
                </c:pt>
                <c:pt idx="58">
                  <c:v>42160</c:v>
                </c:pt>
                <c:pt idx="59">
                  <c:v>44880</c:v>
                </c:pt>
                <c:pt idx="60">
                  <c:v>42432</c:v>
                </c:pt>
                <c:pt idx="61">
                  <c:v>39984</c:v>
                </c:pt>
                <c:pt idx="62">
                  <c:v>41072</c:v>
                </c:pt>
                <c:pt idx="63">
                  <c:v>39712</c:v>
                </c:pt>
                <c:pt idx="64">
                  <c:v>45152</c:v>
                </c:pt>
                <c:pt idx="65">
                  <c:v>42160</c:v>
                </c:pt>
                <c:pt idx="66">
                  <c:v>40800</c:v>
                </c:pt>
                <c:pt idx="67">
                  <c:v>45968</c:v>
                </c:pt>
                <c:pt idx="68">
                  <c:v>56576</c:v>
                </c:pt>
                <c:pt idx="69">
                  <c:v>105264</c:v>
                </c:pt>
                <c:pt idx="70">
                  <c:v>66640</c:v>
                </c:pt>
                <c:pt idx="71">
                  <c:v>63376</c:v>
                </c:pt>
                <c:pt idx="72">
                  <c:v>65552</c:v>
                </c:pt>
                <c:pt idx="73">
                  <c:v>96288</c:v>
                </c:pt>
                <c:pt idx="74">
                  <c:v>64464</c:v>
                </c:pt>
                <c:pt idx="75">
                  <c:v>71808</c:v>
                </c:pt>
                <c:pt idx="76">
                  <c:v>77248</c:v>
                </c:pt>
                <c:pt idx="77">
                  <c:v>66640</c:v>
                </c:pt>
                <c:pt idx="78">
                  <c:v>55488</c:v>
                </c:pt>
                <c:pt idx="79">
                  <c:v>61200</c:v>
                </c:pt>
                <c:pt idx="80">
                  <c:v>87584</c:v>
                </c:pt>
                <c:pt idx="81">
                  <c:v>73168</c:v>
                </c:pt>
                <c:pt idx="82">
                  <c:v>73440</c:v>
                </c:pt>
                <c:pt idx="83">
                  <c:v>76160</c:v>
                </c:pt>
                <c:pt idx="84">
                  <c:v>78608</c:v>
                </c:pt>
                <c:pt idx="85">
                  <c:v>61744</c:v>
                </c:pt>
                <c:pt idx="86">
                  <c:v>58208</c:v>
                </c:pt>
                <c:pt idx="87">
                  <c:v>60384</c:v>
                </c:pt>
                <c:pt idx="88">
                  <c:v>67456</c:v>
                </c:pt>
                <c:pt idx="89">
                  <c:v>80784</c:v>
                </c:pt>
                <c:pt idx="90">
                  <c:v>96016</c:v>
                </c:pt>
                <c:pt idx="91">
                  <c:v>93024</c:v>
                </c:pt>
                <c:pt idx="92">
                  <c:v>100640</c:v>
                </c:pt>
                <c:pt idx="93">
                  <c:v>102816</c:v>
                </c:pt>
                <c:pt idx="94">
                  <c:v>97920</c:v>
                </c:pt>
                <c:pt idx="95">
                  <c:v>104992</c:v>
                </c:pt>
                <c:pt idx="96">
                  <c:v>99824</c:v>
                </c:pt>
                <c:pt idx="97">
                  <c:v>112608</c:v>
                </c:pt>
                <c:pt idx="98">
                  <c:v>148512</c:v>
                </c:pt>
                <c:pt idx="99">
                  <c:v>143072</c:v>
                </c:pt>
                <c:pt idx="100">
                  <c:v>129472</c:v>
                </c:pt>
                <c:pt idx="101">
                  <c:v>135184</c:v>
                </c:pt>
                <c:pt idx="102">
                  <c:v>133280</c:v>
                </c:pt>
                <c:pt idx="103">
                  <c:v>127024</c:v>
                </c:pt>
                <c:pt idx="104">
                  <c:v>138448</c:v>
                </c:pt>
                <c:pt idx="105">
                  <c:v>143616</c:v>
                </c:pt>
                <c:pt idx="106">
                  <c:v>145792</c:v>
                </c:pt>
                <c:pt idx="107">
                  <c:v>146608</c:v>
                </c:pt>
                <c:pt idx="108">
                  <c:v>164560</c:v>
                </c:pt>
                <c:pt idx="109">
                  <c:v>177344</c:v>
                </c:pt>
                <c:pt idx="110">
                  <c:v>194208</c:v>
                </c:pt>
                <c:pt idx="111">
                  <c:v>180880</c:v>
                </c:pt>
                <c:pt idx="112">
                  <c:v>166464</c:v>
                </c:pt>
                <c:pt idx="113">
                  <c:v>178432</c:v>
                </c:pt>
                <c:pt idx="114">
                  <c:v>187680</c:v>
                </c:pt>
                <c:pt idx="115">
                  <c:v>163472</c:v>
                </c:pt>
                <c:pt idx="116">
                  <c:v>180880</c:v>
                </c:pt>
                <c:pt idx="117">
                  <c:v>170272</c:v>
                </c:pt>
                <c:pt idx="118">
                  <c:v>161568</c:v>
                </c:pt>
                <c:pt idx="119">
                  <c:v>173808</c:v>
                </c:pt>
                <c:pt idx="120">
                  <c:v>168096</c:v>
                </c:pt>
                <c:pt idx="121">
                  <c:v>159936</c:v>
                </c:pt>
                <c:pt idx="122">
                  <c:v>166192</c:v>
                </c:pt>
                <c:pt idx="123">
                  <c:v>188768</c:v>
                </c:pt>
                <c:pt idx="124">
                  <c:v>197472</c:v>
                </c:pt>
                <c:pt idx="125">
                  <c:v>182784</c:v>
                </c:pt>
                <c:pt idx="126">
                  <c:v>167008</c:v>
                </c:pt>
                <c:pt idx="127">
                  <c:v>180880</c:v>
                </c:pt>
                <c:pt idx="128">
                  <c:v>183600</c:v>
                </c:pt>
                <c:pt idx="129">
                  <c:v>173808</c:v>
                </c:pt>
                <c:pt idx="130">
                  <c:v>174624</c:v>
                </c:pt>
                <c:pt idx="131">
                  <c:v>182784</c:v>
                </c:pt>
                <c:pt idx="132">
                  <c:v>176800</c:v>
                </c:pt>
                <c:pt idx="133">
                  <c:v>179792</c:v>
                </c:pt>
                <c:pt idx="134">
                  <c:v>171360</c:v>
                </c:pt>
                <c:pt idx="135">
                  <c:v>183872</c:v>
                </c:pt>
                <c:pt idx="136">
                  <c:v>176800</c:v>
                </c:pt>
                <c:pt idx="137">
                  <c:v>184688</c:v>
                </c:pt>
                <c:pt idx="138">
                  <c:v>175984</c:v>
                </c:pt>
                <c:pt idx="139">
                  <c:v>173536</c:v>
                </c:pt>
                <c:pt idx="140">
                  <c:v>192576</c:v>
                </c:pt>
                <c:pt idx="141">
                  <c:v>188496</c:v>
                </c:pt>
                <c:pt idx="142">
                  <c:v>217600</c:v>
                </c:pt>
                <c:pt idx="143">
                  <c:v>250784</c:v>
                </c:pt>
                <c:pt idx="144">
                  <c:v>233104</c:v>
                </c:pt>
                <c:pt idx="145">
                  <c:v>221136</c:v>
                </c:pt>
                <c:pt idx="146">
                  <c:v>222224</c:v>
                </c:pt>
                <c:pt idx="147">
                  <c:v>214336</c:v>
                </c:pt>
                <c:pt idx="148">
                  <c:v>219776</c:v>
                </c:pt>
                <c:pt idx="149">
                  <c:v>240176</c:v>
                </c:pt>
                <c:pt idx="150">
                  <c:v>252688</c:v>
                </c:pt>
                <c:pt idx="151">
                  <c:v>265472</c:v>
                </c:pt>
                <c:pt idx="152">
                  <c:v>223040</c:v>
                </c:pt>
                <c:pt idx="153">
                  <c:v>263568</c:v>
                </c:pt>
                <c:pt idx="154">
                  <c:v>264384</c:v>
                </c:pt>
                <c:pt idx="155">
                  <c:v>269552</c:v>
                </c:pt>
                <c:pt idx="156">
                  <c:v>230112</c:v>
                </c:pt>
                <c:pt idx="157">
                  <c:v>253232</c:v>
                </c:pt>
                <c:pt idx="158">
                  <c:v>273904</c:v>
                </c:pt>
                <c:pt idx="159">
                  <c:v>303008</c:v>
                </c:pt>
                <c:pt idx="160">
                  <c:v>286960</c:v>
                </c:pt>
                <c:pt idx="161">
                  <c:v>257040</c:v>
                </c:pt>
                <c:pt idx="162">
                  <c:v>241536</c:v>
                </c:pt>
                <c:pt idx="163">
                  <c:v>231744</c:v>
                </c:pt>
                <c:pt idx="164">
                  <c:v>212160</c:v>
                </c:pt>
                <c:pt idx="165">
                  <c:v>221952</c:v>
                </c:pt>
                <c:pt idx="166">
                  <c:v>244800</c:v>
                </c:pt>
                <c:pt idx="167">
                  <c:v>239632</c:v>
                </c:pt>
                <c:pt idx="168">
                  <c:v>225760</c:v>
                </c:pt>
                <c:pt idx="169">
                  <c:v>269552</c:v>
                </c:pt>
                <c:pt idx="170">
                  <c:v>281792</c:v>
                </c:pt>
                <c:pt idx="171">
                  <c:v>300560</c:v>
                </c:pt>
                <c:pt idx="172">
                  <c:v>384880</c:v>
                </c:pt>
                <c:pt idx="173">
                  <c:v>253504</c:v>
                </c:pt>
                <c:pt idx="174">
                  <c:v>280432</c:v>
                </c:pt>
                <c:pt idx="175">
                  <c:v>251056</c:v>
                </c:pt>
                <c:pt idx="176">
                  <c:v>217600</c:v>
                </c:pt>
                <c:pt idx="177">
                  <c:v>224400</c:v>
                </c:pt>
                <c:pt idx="178">
                  <c:v>254320</c:v>
                </c:pt>
                <c:pt idx="179">
                  <c:v>236096</c:v>
                </c:pt>
                <c:pt idx="180">
                  <c:v>224672</c:v>
                </c:pt>
                <c:pt idx="181">
                  <c:v>221952</c:v>
                </c:pt>
                <c:pt idx="182">
                  <c:v>230384</c:v>
                </c:pt>
                <c:pt idx="183">
                  <c:v>216512</c:v>
                </c:pt>
                <c:pt idx="184">
                  <c:v>226576</c:v>
                </c:pt>
                <c:pt idx="185">
                  <c:v>226304</c:v>
                </c:pt>
                <c:pt idx="186">
                  <c:v>215696</c:v>
                </c:pt>
                <c:pt idx="187">
                  <c:v>218144</c:v>
                </c:pt>
                <c:pt idx="188">
                  <c:v>236640</c:v>
                </c:pt>
                <c:pt idx="189">
                  <c:v>201824</c:v>
                </c:pt>
                <c:pt idx="190">
                  <c:v>201552</c:v>
                </c:pt>
                <c:pt idx="191">
                  <c:v>229296</c:v>
                </c:pt>
                <c:pt idx="192">
                  <c:v>261664</c:v>
                </c:pt>
                <c:pt idx="193">
                  <c:v>281248</c:v>
                </c:pt>
                <c:pt idx="194">
                  <c:v>336464</c:v>
                </c:pt>
                <c:pt idx="195">
                  <c:v>357408</c:v>
                </c:pt>
                <c:pt idx="196">
                  <c:v>316336</c:v>
                </c:pt>
                <c:pt idx="197">
                  <c:v>269824</c:v>
                </c:pt>
                <c:pt idx="198">
                  <c:v>274448</c:v>
                </c:pt>
                <c:pt idx="199">
                  <c:v>312528</c:v>
                </c:pt>
                <c:pt idx="200">
                  <c:v>280160</c:v>
                </c:pt>
                <c:pt idx="201">
                  <c:v>259216</c:v>
                </c:pt>
                <c:pt idx="202">
                  <c:v>251328</c:v>
                </c:pt>
                <c:pt idx="203">
                  <c:v>248608</c:v>
                </c:pt>
                <c:pt idx="204">
                  <c:v>283424</c:v>
                </c:pt>
                <c:pt idx="205">
                  <c:v>274992</c:v>
                </c:pt>
                <c:pt idx="206">
                  <c:v>226032</c:v>
                </c:pt>
                <c:pt idx="207">
                  <c:v>249696</c:v>
                </c:pt>
                <c:pt idx="208">
                  <c:v>263296</c:v>
                </c:pt>
                <c:pt idx="209">
                  <c:v>259488</c:v>
                </c:pt>
                <c:pt idx="210">
                  <c:v>239904</c:v>
                </c:pt>
                <c:pt idx="211">
                  <c:v>247520</c:v>
                </c:pt>
                <c:pt idx="212">
                  <c:v>273360</c:v>
                </c:pt>
                <c:pt idx="213">
                  <c:v>266288</c:v>
                </c:pt>
                <c:pt idx="214">
                  <c:v>261120</c:v>
                </c:pt>
                <c:pt idx="215">
                  <c:v>233920</c:v>
                </c:pt>
                <c:pt idx="216">
                  <c:v>264656</c:v>
                </c:pt>
                <c:pt idx="217">
                  <c:v>284512</c:v>
                </c:pt>
                <c:pt idx="218">
                  <c:v>270096</c:v>
                </c:pt>
                <c:pt idx="219">
                  <c:v>249696</c:v>
                </c:pt>
                <c:pt idx="220">
                  <c:v>260032</c:v>
                </c:pt>
                <c:pt idx="221">
                  <c:v>234192</c:v>
                </c:pt>
                <c:pt idx="222">
                  <c:v>294848</c:v>
                </c:pt>
                <c:pt idx="223">
                  <c:v>241808</c:v>
                </c:pt>
                <c:pt idx="224">
                  <c:v>254320</c:v>
                </c:pt>
                <c:pt idx="225">
                  <c:v>269824</c:v>
                </c:pt>
                <c:pt idx="226">
                  <c:v>263296</c:v>
                </c:pt>
                <c:pt idx="227">
                  <c:v>266560</c:v>
                </c:pt>
                <c:pt idx="228">
                  <c:v>231472</c:v>
                </c:pt>
                <c:pt idx="229">
                  <c:v>308720</c:v>
                </c:pt>
                <c:pt idx="230">
                  <c:v>261664</c:v>
                </c:pt>
                <c:pt idx="231">
                  <c:v>246160</c:v>
                </c:pt>
                <c:pt idx="232">
                  <c:v>416432</c:v>
                </c:pt>
                <c:pt idx="233">
                  <c:v>281520</c:v>
                </c:pt>
                <c:pt idx="234">
                  <c:v>268736</c:v>
                </c:pt>
                <c:pt idx="235">
                  <c:v>279616</c:v>
                </c:pt>
                <c:pt idx="236">
                  <c:v>349520</c:v>
                </c:pt>
                <c:pt idx="237">
                  <c:v>300832</c:v>
                </c:pt>
                <c:pt idx="238">
                  <c:v>233648</c:v>
                </c:pt>
                <c:pt idx="239">
                  <c:v>245344</c:v>
                </c:pt>
                <c:pt idx="240">
                  <c:v>254048</c:v>
                </c:pt>
                <c:pt idx="241">
                  <c:v>287504</c:v>
                </c:pt>
                <c:pt idx="242">
                  <c:v>198288</c:v>
                </c:pt>
                <c:pt idx="243">
                  <c:v>213520</c:v>
                </c:pt>
                <c:pt idx="244">
                  <c:v>220592</c:v>
                </c:pt>
                <c:pt idx="245">
                  <c:v>254320</c:v>
                </c:pt>
                <c:pt idx="246">
                  <c:v>300560</c:v>
                </c:pt>
                <c:pt idx="247">
                  <c:v>266832</c:v>
                </c:pt>
                <c:pt idx="248">
                  <c:v>274992</c:v>
                </c:pt>
                <c:pt idx="249">
                  <c:v>246704</c:v>
                </c:pt>
                <c:pt idx="250">
                  <c:v>267376</c:v>
                </c:pt>
                <c:pt idx="251">
                  <c:v>269552</c:v>
                </c:pt>
                <c:pt idx="252">
                  <c:v>277984</c:v>
                </c:pt>
                <c:pt idx="253">
                  <c:v>252688</c:v>
                </c:pt>
                <c:pt idx="254">
                  <c:v>294304</c:v>
                </c:pt>
                <c:pt idx="255">
                  <c:v>259488</c:v>
                </c:pt>
                <c:pt idx="256">
                  <c:v>240448</c:v>
                </c:pt>
                <c:pt idx="257">
                  <c:v>230656</c:v>
                </c:pt>
                <c:pt idx="258">
                  <c:v>255136</c:v>
                </c:pt>
                <c:pt idx="259">
                  <c:v>271456</c:v>
                </c:pt>
                <c:pt idx="260">
                  <c:v>256224</c:v>
                </c:pt>
                <c:pt idx="261">
                  <c:v>269824</c:v>
                </c:pt>
                <c:pt idx="262">
                  <c:v>263840</c:v>
                </c:pt>
                <c:pt idx="263">
                  <c:v>274176</c:v>
                </c:pt>
                <c:pt idx="264">
                  <c:v>245072</c:v>
                </c:pt>
                <c:pt idx="265">
                  <c:v>246704</c:v>
                </c:pt>
                <c:pt idx="266">
                  <c:v>249968</c:v>
                </c:pt>
                <c:pt idx="267">
                  <c:v>419152</c:v>
                </c:pt>
                <c:pt idx="268">
                  <c:v>536928</c:v>
                </c:pt>
                <c:pt idx="269">
                  <c:v>748272</c:v>
                </c:pt>
                <c:pt idx="270">
                  <c:v>992528</c:v>
                </c:pt>
                <c:pt idx="271">
                  <c:v>832592</c:v>
                </c:pt>
                <c:pt idx="272">
                  <c:v>223040</c:v>
                </c:pt>
                <c:pt idx="273">
                  <c:v>236912</c:v>
                </c:pt>
                <c:pt idx="274">
                  <c:v>232016</c:v>
                </c:pt>
                <c:pt idx="275">
                  <c:v>257584</c:v>
                </c:pt>
                <c:pt idx="276">
                  <c:v>227392</c:v>
                </c:pt>
                <c:pt idx="277">
                  <c:v>241264</c:v>
                </c:pt>
                <c:pt idx="278">
                  <c:v>236912</c:v>
                </c:pt>
                <c:pt idx="279">
                  <c:v>240448</c:v>
                </c:pt>
                <c:pt idx="280">
                  <c:v>246432</c:v>
                </c:pt>
                <c:pt idx="281">
                  <c:v>256496</c:v>
                </c:pt>
                <c:pt idx="282">
                  <c:v>221408</c:v>
                </c:pt>
                <c:pt idx="283">
                  <c:v>248064</c:v>
                </c:pt>
                <c:pt idx="284">
                  <c:v>256224</c:v>
                </c:pt>
                <c:pt idx="285">
                  <c:v>262752</c:v>
                </c:pt>
                <c:pt idx="286">
                  <c:v>233104</c:v>
                </c:pt>
                <c:pt idx="287">
                  <c:v>206720</c:v>
                </c:pt>
                <c:pt idx="288">
                  <c:v>230112</c:v>
                </c:pt>
                <c:pt idx="289">
                  <c:v>253776</c:v>
                </c:pt>
                <c:pt idx="290">
                  <c:v>240448</c:v>
                </c:pt>
                <c:pt idx="291">
                  <c:v>224672</c:v>
                </c:pt>
                <c:pt idx="292">
                  <c:v>246704</c:v>
                </c:pt>
                <c:pt idx="293">
                  <c:v>293216</c:v>
                </c:pt>
                <c:pt idx="294">
                  <c:v>276080</c:v>
                </c:pt>
                <c:pt idx="295">
                  <c:v>257856</c:v>
                </c:pt>
                <c:pt idx="296">
                  <c:v>261120</c:v>
                </c:pt>
                <c:pt idx="297">
                  <c:v>261936</c:v>
                </c:pt>
                <c:pt idx="298">
                  <c:v>278800</c:v>
                </c:pt>
                <c:pt idx="299">
                  <c:v>246160</c:v>
                </c:pt>
                <c:pt idx="300">
                  <c:v>256768</c:v>
                </c:pt>
                <c:pt idx="301">
                  <c:v>275808</c:v>
                </c:pt>
                <c:pt idx="302">
                  <c:v>269552</c:v>
                </c:pt>
                <c:pt idx="303">
                  <c:v>273904</c:v>
                </c:pt>
                <c:pt idx="304">
                  <c:v>282880</c:v>
                </c:pt>
                <c:pt idx="305">
                  <c:v>284784</c:v>
                </c:pt>
                <c:pt idx="306">
                  <c:v>269824</c:v>
                </c:pt>
                <c:pt idx="307">
                  <c:v>264384</c:v>
                </c:pt>
                <c:pt idx="308">
                  <c:v>246976</c:v>
                </c:pt>
                <c:pt idx="309">
                  <c:v>250240</c:v>
                </c:pt>
                <c:pt idx="310">
                  <c:v>260032</c:v>
                </c:pt>
                <c:pt idx="311">
                  <c:v>261120</c:v>
                </c:pt>
                <c:pt idx="312">
                  <c:v>266560</c:v>
                </c:pt>
                <c:pt idx="313">
                  <c:v>269008</c:v>
                </c:pt>
                <c:pt idx="314">
                  <c:v>274448</c:v>
                </c:pt>
                <c:pt idx="315">
                  <c:v>285056</c:v>
                </c:pt>
                <c:pt idx="316">
                  <c:v>248880</c:v>
                </c:pt>
                <c:pt idx="317">
                  <c:v>295120</c:v>
                </c:pt>
                <c:pt idx="318">
                  <c:v>313072</c:v>
                </c:pt>
                <c:pt idx="319">
                  <c:v>291312</c:v>
                </c:pt>
                <c:pt idx="320">
                  <c:v>288320</c:v>
                </c:pt>
                <c:pt idx="321">
                  <c:v>266288</c:v>
                </c:pt>
                <c:pt idx="322">
                  <c:v>282608</c:v>
                </c:pt>
                <c:pt idx="323">
                  <c:v>277984</c:v>
                </c:pt>
                <c:pt idx="324">
                  <c:v>296480</c:v>
                </c:pt>
                <c:pt idx="325">
                  <c:v>292400</c:v>
                </c:pt>
                <c:pt idx="326">
                  <c:v>342720</c:v>
                </c:pt>
                <c:pt idx="327">
                  <c:v>381616</c:v>
                </c:pt>
                <c:pt idx="328">
                  <c:v>369648</c:v>
                </c:pt>
                <c:pt idx="329">
                  <c:v>325312</c:v>
                </c:pt>
                <c:pt idx="330">
                  <c:v>337824</c:v>
                </c:pt>
                <c:pt idx="331">
                  <c:v>338096</c:v>
                </c:pt>
                <c:pt idx="332">
                  <c:v>359584</c:v>
                </c:pt>
                <c:pt idx="333">
                  <c:v>385696</c:v>
                </c:pt>
                <c:pt idx="334">
                  <c:v>455056</c:v>
                </c:pt>
                <c:pt idx="335">
                  <c:v>464032</c:v>
                </c:pt>
                <c:pt idx="336">
                  <c:v>601392</c:v>
                </c:pt>
                <c:pt idx="337">
                  <c:v>489872</c:v>
                </c:pt>
                <c:pt idx="338">
                  <c:v>469744</c:v>
                </c:pt>
                <c:pt idx="339">
                  <c:v>466480</c:v>
                </c:pt>
                <c:pt idx="340">
                  <c:v>461040</c:v>
                </c:pt>
                <c:pt idx="341">
                  <c:v>482528</c:v>
                </c:pt>
                <c:pt idx="342">
                  <c:v>505920</c:v>
                </c:pt>
                <c:pt idx="343">
                  <c:v>497216</c:v>
                </c:pt>
                <c:pt idx="344">
                  <c:v>539376</c:v>
                </c:pt>
                <c:pt idx="345">
                  <c:v>502928</c:v>
                </c:pt>
                <c:pt idx="346">
                  <c:v>551616</c:v>
                </c:pt>
                <c:pt idx="347">
                  <c:v>518704</c:v>
                </c:pt>
                <c:pt idx="348">
                  <c:v>537472</c:v>
                </c:pt>
                <c:pt idx="349">
                  <c:v>453968</c:v>
                </c:pt>
                <c:pt idx="350">
                  <c:v>452064</c:v>
                </c:pt>
                <c:pt idx="351">
                  <c:v>455056</c:v>
                </c:pt>
                <c:pt idx="352">
                  <c:v>502928</c:v>
                </c:pt>
                <c:pt idx="353">
                  <c:v>472464</c:v>
                </c:pt>
                <c:pt idx="354">
                  <c:v>430032</c:v>
                </c:pt>
                <c:pt idx="355">
                  <c:v>486608</c:v>
                </c:pt>
                <c:pt idx="356">
                  <c:v>530944</c:v>
                </c:pt>
                <c:pt idx="357">
                  <c:v>491776</c:v>
                </c:pt>
                <c:pt idx="358">
                  <c:v>490144</c:v>
                </c:pt>
                <c:pt idx="359">
                  <c:v>530944</c:v>
                </c:pt>
                <c:pt idx="360">
                  <c:v>577184</c:v>
                </c:pt>
                <c:pt idx="361">
                  <c:v>585616</c:v>
                </c:pt>
                <c:pt idx="362">
                  <c:v>595952</c:v>
                </c:pt>
                <c:pt idx="363">
                  <c:v>667488</c:v>
                </c:pt>
                <c:pt idx="364">
                  <c:v>620976</c:v>
                </c:pt>
                <c:pt idx="365">
                  <c:v>649808</c:v>
                </c:pt>
                <c:pt idx="366">
                  <c:v>660144</c:v>
                </c:pt>
                <c:pt idx="367">
                  <c:v>718896</c:v>
                </c:pt>
                <c:pt idx="368">
                  <c:v>714000</c:v>
                </c:pt>
                <c:pt idx="369">
                  <c:v>693600</c:v>
                </c:pt>
                <c:pt idx="370">
                  <c:v>706656</c:v>
                </c:pt>
                <c:pt idx="371">
                  <c:v>828240</c:v>
                </c:pt>
                <c:pt idx="372">
                  <c:v>887808</c:v>
                </c:pt>
                <c:pt idx="373">
                  <c:v>952272</c:v>
                </c:pt>
                <c:pt idx="374">
                  <c:v>944656</c:v>
                </c:pt>
                <c:pt idx="375">
                  <c:v>1138320</c:v>
                </c:pt>
                <c:pt idx="376">
                  <c:v>1164704</c:v>
                </c:pt>
                <c:pt idx="377">
                  <c:v>999328</c:v>
                </c:pt>
                <c:pt idx="378">
                  <c:v>1023264</c:v>
                </c:pt>
                <c:pt idx="379">
                  <c:v>1244128</c:v>
                </c:pt>
                <c:pt idx="380">
                  <c:v>1288736</c:v>
                </c:pt>
                <c:pt idx="381">
                  <c:v>1136416</c:v>
                </c:pt>
                <c:pt idx="382">
                  <c:v>1168784</c:v>
                </c:pt>
                <c:pt idx="383">
                  <c:v>1251744</c:v>
                </c:pt>
                <c:pt idx="384">
                  <c:v>1209040</c:v>
                </c:pt>
                <c:pt idx="385">
                  <c:v>1340960</c:v>
                </c:pt>
                <c:pt idx="386">
                  <c:v>1515856</c:v>
                </c:pt>
                <c:pt idx="387">
                  <c:v>1418208</c:v>
                </c:pt>
                <c:pt idx="388">
                  <c:v>1366528</c:v>
                </c:pt>
                <c:pt idx="389">
                  <c:v>1433168</c:v>
                </c:pt>
                <c:pt idx="390">
                  <c:v>1447040</c:v>
                </c:pt>
                <c:pt idx="391">
                  <c:v>1675792</c:v>
                </c:pt>
                <c:pt idx="392">
                  <c:v>1505248</c:v>
                </c:pt>
                <c:pt idx="393">
                  <c:v>1546592</c:v>
                </c:pt>
                <c:pt idx="394">
                  <c:v>1591472</c:v>
                </c:pt>
                <c:pt idx="395">
                  <c:v>1316752</c:v>
                </c:pt>
                <c:pt idx="396">
                  <c:v>1163344</c:v>
                </c:pt>
                <c:pt idx="397">
                  <c:v>1440784</c:v>
                </c:pt>
                <c:pt idx="398">
                  <c:v>1372784</c:v>
                </c:pt>
                <c:pt idx="399">
                  <c:v>1391824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6-8E41-BFAC-6C4C1762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222032"/>
        <c:axId val="-539219280"/>
      </c:lineChart>
      <c:catAx>
        <c:axId val="-5392220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19280"/>
        <c:crosses val="autoZero"/>
        <c:auto val="1"/>
        <c:lblAlgn val="ctr"/>
        <c:lblOffset val="100"/>
        <c:noMultiLvlLbl val="0"/>
      </c:catAx>
      <c:valAx>
        <c:axId val="-539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2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Bytes in Blooms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Data!$AE$5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Data!$AE$6:$AE$405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14498</c:v>
                </c:pt>
                <c:pt idx="7">
                  <c:v>49665</c:v>
                </c:pt>
                <c:pt idx="8">
                  <c:v>98672</c:v>
                </c:pt>
                <c:pt idx="9">
                  <c:v>122939</c:v>
                </c:pt>
                <c:pt idx="10">
                  <c:v>139701</c:v>
                </c:pt>
                <c:pt idx="11">
                  <c:v>146520</c:v>
                </c:pt>
                <c:pt idx="12">
                  <c:v>152652</c:v>
                </c:pt>
                <c:pt idx="13">
                  <c:v>167036</c:v>
                </c:pt>
                <c:pt idx="14">
                  <c:v>188161</c:v>
                </c:pt>
                <c:pt idx="15">
                  <c:v>191402</c:v>
                </c:pt>
                <c:pt idx="16">
                  <c:v>197311</c:v>
                </c:pt>
                <c:pt idx="17">
                  <c:v>211471</c:v>
                </c:pt>
                <c:pt idx="18">
                  <c:v>220425</c:v>
                </c:pt>
                <c:pt idx="19">
                  <c:v>237304</c:v>
                </c:pt>
                <c:pt idx="20">
                  <c:v>248870</c:v>
                </c:pt>
                <c:pt idx="21">
                  <c:v>259220</c:v>
                </c:pt>
                <c:pt idx="22">
                  <c:v>265793</c:v>
                </c:pt>
                <c:pt idx="23">
                  <c:v>288907</c:v>
                </c:pt>
                <c:pt idx="24">
                  <c:v>298612</c:v>
                </c:pt>
                <c:pt idx="25">
                  <c:v>326440</c:v>
                </c:pt>
                <c:pt idx="26">
                  <c:v>339418</c:v>
                </c:pt>
                <c:pt idx="27">
                  <c:v>356590</c:v>
                </c:pt>
                <c:pt idx="28">
                  <c:v>367636</c:v>
                </c:pt>
                <c:pt idx="29">
                  <c:v>379461</c:v>
                </c:pt>
                <c:pt idx="30">
                  <c:v>408164</c:v>
                </c:pt>
                <c:pt idx="31">
                  <c:v>424433</c:v>
                </c:pt>
                <c:pt idx="32">
                  <c:v>440952</c:v>
                </c:pt>
                <c:pt idx="33">
                  <c:v>462695</c:v>
                </c:pt>
                <c:pt idx="34">
                  <c:v>486047</c:v>
                </c:pt>
                <c:pt idx="35">
                  <c:v>497020</c:v>
                </c:pt>
                <c:pt idx="36">
                  <c:v>501907</c:v>
                </c:pt>
                <c:pt idx="37">
                  <c:v>526055</c:v>
                </c:pt>
                <c:pt idx="38">
                  <c:v>550575</c:v>
                </c:pt>
                <c:pt idx="39">
                  <c:v>562183</c:v>
                </c:pt>
                <c:pt idx="40">
                  <c:v>583471</c:v>
                </c:pt>
                <c:pt idx="41">
                  <c:v>596339</c:v>
                </c:pt>
                <c:pt idx="42">
                  <c:v>741590</c:v>
                </c:pt>
                <c:pt idx="43">
                  <c:v>895158</c:v>
                </c:pt>
                <c:pt idx="44">
                  <c:v>972175</c:v>
                </c:pt>
                <c:pt idx="45">
                  <c:v>1228834</c:v>
                </c:pt>
                <c:pt idx="46">
                  <c:v>1287237</c:v>
                </c:pt>
                <c:pt idx="47">
                  <c:v>1363851</c:v>
                </c:pt>
                <c:pt idx="48">
                  <c:v>1415194</c:v>
                </c:pt>
                <c:pt idx="49">
                  <c:v>1534810</c:v>
                </c:pt>
                <c:pt idx="50">
                  <c:v>2006417</c:v>
                </c:pt>
                <c:pt idx="51">
                  <c:v>2162214</c:v>
                </c:pt>
                <c:pt idx="52">
                  <c:v>2558643</c:v>
                </c:pt>
                <c:pt idx="53">
                  <c:v>2655303</c:v>
                </c:pt>
                <c:pt idx="54">
                  <c:v>2694676</c:v>
                </c:pt>
                <c:pt idx="55">
                  <c:v>2729173</c:v>
                </c:pt>
                <c:pt idx="56">
                  <c:v>2874096</c:v>
                </c:pt>
                <c:pt idx="57">
                  <c:v>2885926</c:v>
                </c:pt>
                <c:pt idx="58">
                  <c:v>2906228</c:v>
                </c:pt>
                <c:pt idx="59">
                  <c:v>2944157</c:v>
                </c:pt>
                <c:pt idx="60">
                  <c:v>3000722</c:v>
                </c:pt>
                <c:pt idx="61">
                  <c:v>3139138</c:v>
                </c:pt>
                <c:pt idx="62">
                  <c:v>3198505</c:v>
                </c:pt>
                <c:pt idx="63">
                  <c:v>3268313</c:v>
                </c:pt>
                <c:pt idx="64">
                  <c:v>3326440</c:v>
                </c:pt>
                <c:pt idx="65">
                  <c:v>3369050</c:v>
                </c:pt>
                <c:pt idx="66">
                  <c:v>3428568</c:v>
                </c:pt>
                <c:pt idx="67">
                  <c:v>3688560</c:v>
                </c:pt>
                <c:pt idx="68">
                  <c:v>4266981</c:v>
                </c:pt>
                <c:pt idx="69">
                  <c:v>5685873</c:v>
                </c:pt>
                <c:pt idx="70">
                  <c:v>6445057</c:v>
                </c:pt>
                <c:pt idx="71">
                  <c:v>7162882</c:v>
                </c:pt>
                <c:pt idx="72">
                  <c:v>7955045</c:v>
                </c:pt>
                <c:pt idx="73">
                  <c:v>9023372</c:v>
                </c:pt>
                <c:pt idx="74">
                  <c:v>9843143</c:v>
                </c:pt>
                <c:pt idx="75">
                  <c:v>10787014</c:v>
                </c:pt>
                <c:pt idx="76">
                  <c:v>11713652</c:v>
                </c:pt>
                <c:pt idx="77">
                  <c:v>12547137</c:v>
                </c:pt>
                <c:pt idx="78">
                  <c:v>13041244</c:v>
                </c:pt>
                <c:pt idx="79">
                  <c:v>13620329</c:v>
                </c:pt>
                <c:pt idx="80">
                  <c:v>14912727</c:v>
                </c:pt>
                <c:pt idx="81">
                  <c:v>15651901</c:v>
                </c:pt>
                <c:pt idx="82">
                  <c:v>16443480</c:v>
                </c:pt>
                <c:pt idx="83">
                  <c:v>17104334</c:v>
                </c:pt>
                <c:pt idx="84">
                  <c:v>17899366</c:v>
                </c:pt>
                <c:pt idx="85">
                  <c:v>18362939</c:v>
                </c:pt>
                <c:pt idx="86">
                  <c:v>18876093</c:v>
                </c:pt>
                <c:pt idx="87">
                  <c:v>19527194</c:v>
                </c:pt>
                <c:pt idx="88">
                  <c:v>19971869</c:v>
                </c:pt>
                <c:pt idx="89">
                  <c:v>20390398</c:v>
                </c:pt>
                <c:pt idx="90">
                  <c:v>21143397</c:v>
                </c:pt>
                <c:pt idx="91">
                  <c:v>22178290</c:v>
                </c:pt>
                <c:pt idx="92">
                  <c:v>23016254</c:v>
                </c:pt>
                <c:pt idx="93">
                  <c:v>23590537</c:v>
                </c:pt>
                <c:pt idx="94">
                  <c:v>24137158</c:v>
                </c:pt>
                <c:pt idx="95">
                  <c:v>24627591</c:v>
                </c:pt>
                <c:pt idx="96">
                  <c:v>25241417</c:v>
                </c:pt>
                <c:pt idx="97">
                  <c:v>25701254</c:v>
                </c:pt>
                <c:pt idx="98">
                  <c:v>26133553</c:v>
                </c:pt>
                <c:pt idx="99">
                  <c:v>26595402</c:v>
                </c:pt>
                <c:pt idx="100">
                  <c:v>26998685</c:v>
                </c:pt>
                <c:pt idx="101">
                  <c:v>27463897</c:v>
                </c:pt>
                <c:pt idx="102">
                  <c:v>27908626</c:v>
                </c:pt>
                <c:pt idx="103">
                  <c:v>28295124</c:v>
                </c:pt>
                <c:pt idx="104">
                  <c:v>28701974</c:v>
                </c:pt>
                <c:pt idx="105">
                  <c:v>29160513</c:v>
                </c:pt>
                <c:pt idx="106">
                  <c:v>29604285</c:v>
                </c:pt>
                <c:pt idx="107">
                  <c:v>30039920</c:v>
                </c:pt>
                <c:pt idx="108">
                  <c:v>30504512</c:v>
                </c:pt>
                <c:pt idx="109">
                  <c:v>30943994</c:v>
                </c:pt>
                <c:pt idx="110">
                  <c:v>31417664</c:v>
                </c:pt>
                <c:pt idx="111">
                  <c:v>31844637</c:v>
                </c:pt>
                <c:pt idx="112">
                  <c:v>32215213</c:v>
                </c:pt>
                <c:pt idx="113">
                  <c:v>32731890</c:v>
                </c:pt>
                <c:pt idx="114">
                  <c:v>33370954</c:v>
                </c:pt>
                <c:pt idx="115">
                  <c:v>33853142</c:v>
                </c:pt>
                <c:pt idx="116">
                  <c:v>34527652</c:v>
                </c:pt>
                <c:pt idx="117">
                  <c:v>35403753</c:v>
                </c:pt>
                <c:pt idx="118">
                  <c:v>36185151</c:v>
                </c:pt>
                <c:pt idx="119">
                  <c:v>37045918</c:v>
                </c:pt>
                <c:pt idx="120">
                  <c:v>38064497</c:v>
                </c:pt>
                <c:pt idx="121">
                  <c:v>39326664</c:v>
                </c:pt>
                <c:pt idx="122">
                  <c:v>40029995</c:v>
                </c:pt>
                <c:pt idx="123">
                  <c:v>40743504</c:v>
                </c:pt>
                <c:pt idx="124">
                  <c:v>41606635</c:v>
                </c:pt>
                <c:pt idx="125">
                  <c:v>42353391</c:v>
                </c:pt>
                <c:pt idx="126">
                  <c:v>42858000</c:v>
                </c:pt>
                <c:pt idx="127">
                  <c:v>43564707</c:v>
                </c:pt>
                <c:pt idx="128">
                  <c:v>44180639</c:v>
                </c:pt>
                <c:pt idx="129">
                  <c:v>44958092</c:v>
                </c:pt>
                <c:pt idx="130">
                  <c:v>45456404</c:v>
                </c:pt>
                <c:pt idx="131">
                  <c:v>46015670</c:v>
                </c:pt>
                <c:pt idx="132">
                  <c:v>46624294</c:v>
                </c:pt>
                <c:pt idx="133">
                  <c:v>47173156</c:v>
                </c:pt>
                <c:pt idx="134">
                  <c:v>47678267</c:v>
                </c:pt>
                <c:pt idx="135">
                  <c:v>48173234</c:v>
                </c:pt>
                <c:pt idx="136">
                  <c:v>48701901</c:v>
                </c:pt>
                <c:pt idx="137">
                  <c:v>49294935</c:v>
                </c:pt>
                <c:pt idx="138">
                  <c:v>49801550</c:v>
                </c:pt>
                <c:pt idx="139">
                  <c:v>50312101</c:v>
                </c:pt>
                <c:pt idx="140">
                  <c:v>50899174</c:v>
                </c:pt>
                <c:pt idx="141">
                  <c:v>51467348</c:v>
                </c:pt>
                <c:pt idx="142">
                  <c:v>52214556</c:v>
                </c:pt>
                <c:pt idx="143">
                  <c:v>53348008</c:v>
                </c:pt>
                <c:pt idx="144">
                  <c:v>54259999</c:v>
                </c:pt>
                <c:pt idx="145">
                  <c:v>55209163</c:v>
                </c:pt>
                <c:pt idx="146">
                  <c:v>56214347</c:v>
                </c:pt>
                <c:pt idx="147">
                  <c:v>57149393</c:v>
                </c:pt>
                <c:pt idx="148">
                  <c:v>58200724</c:v>
                </c:pt>
                <c:pt idx="149">
                  <c:v>59383501</c:v>
                </c:pt>
                <c:pt idx="150">
                  <c:v>60763037</c:v>
                </c:pt>
                <c:pt idx="151">
                  <c:v>62331452</c:v>
                </c:pt>
                <c:pt idx="152">
                  <c:v>63446683</c:v>
                </c:pt>
                <c:pt idx="153">
                  <c:v>64562372</c:v>
                </c:pt>
                <c:pt idx="154">
                  <c:v>65587186</c:v>
                </c:pt>
                <c:pt idx="155">
                  <c:v>66573585</c:v>
                </c:pt>
                <c:pt idx="156">
                  <c:v>67447186</c:v>
                </c:pt>
                <c:pt idx="157">
                  <c:v>68371835</c:v>
                </c:pt>
                <c:pt idx="158">
                  <c:v>69402104</c:v>
                </c:pt>
                <c:pt idx="159">
                  <c:v>70927853</c:v>
                </c:pt>
                <c:pt idx="160">
                  <c:v>72461315</c:v>
                </c:pt>
                <c:pt idx="161">
                  <c:v>73583057</c:v>
                </c:pt>
                <c:pt idx="162">
                  <c:v>74555219</c:v>
                </c:pt>
                <c:pt idx="163">
                  <c:v>75387041</c:v>
                </c:pt>
                <c:pt idx="164">
                  <c:v>76191186</c:v>
                </c:pt>
                <c:pt idx="165">
                  <c:v>77018118</c:v>
                </c:pt>
                <c:pt idx="166">
                  <c:v>77935766</c:v>
                </c:pt>
                <c:pt idx="167">
                  <c:v>78919545</c:v>
                </c:pt>
                <c:pt idx="168">
                  <c:v>79861547</c:v>
                </c:pt>
                <c:pt idx="169">
                  <c:v>80946959</c:v>
                </c:pt>
                <c:pt idx="170">
                  <c:v>82009327</c:v>
                </c:pt>
                <c:pt idx="171">
                  <c:v>83328263</c:v>
                </c:pt>
                <c:pt idx="172">
                  <c:v>84715493</c:v>
                </c:pt>
                <c:pt idx="173">
                  <c:v>85881108</c:v>
                </c:pt>
                <c:pt idx="174">
                  <c:v>87139841</c:v>
                </c:pt>
                <c:pt idx="175">
                  <c:v>88072284</c:v>
                </c:pt>
                <c:pt idx="176">
                  <c:v>88929601</c:v>
                </c:pt>
                <c:pt idx="177">
                  <c:v>89707938</c:v>
                </c:pt>
                <c:pt idx="178">
                  <c:v>90651205</c:v>
                </c:pt>
                <c:pt idx="179">
                  <c:v>92017104</c:v>
                </c:pt>
                <c:pt idx="180">
                  <c:v>92786289</c:v>
                </c:pt>
                <c:pt idx="181">
                  <c:v>93602826</c:v>
                </c:pt>
                <c:pt idx="182">
                  <c:v>94380776</c:v>
                </c:pt>
                <c:pt idx="183">
                  <c:v>95098441</c:v>
                </c:pt>
                <c:pt idx="184">
                  <c:v>95891402</c:v>
                </c:pt>
                <c:pt idx="185">
                  <c:v>96790104</c:v>
                </c:pt>
                <c:pt idx="186">
                  <c:v>97441009</c:v>
                </c:pt>
                <c:pt idx="187">
                  <c:v>98114381</c:v>
                </c:pt>
                <c:pt idx="188">
                  <c:v>98952076</c:v>
                </c:pt>
                <c:pt idx="189">
                  <c:v>99646672</c:v>
                </c:pt>
                <c:pt idx="190">
                  <c:v>100282943</c:v>
                </c:pt>
                <c:pt idx="191">
                  <c:v>101097003</c:v>
                </c:pt>
                <c:pt idx="192">
                  <c:v>102560505</c:v>
                </c:pt>
                <c:pt idx="193">
                  <c:v>103762702</c:v>
                </c:pt>
                <c:pt idx="194">
                  <c:v>105000388</c:v>
                </c:pt>
                <c:pt idx="195">
                  <c:v>106283870</c:v>
                </c:pt>
                <c:pt idx="196">
                  <c:v>107475808</c:v>
                </c:pt>
                <c:pt idx="197">
                  <c:v>108668037</c:v>
                </c:pt>
                <c:pt idx="198">
                  <c:v>109803804</c:v>
                </c:pt>
                <c:pt idx="199">
                  <c:v>111086729</c:v>
                </c:pt>
                <c:pt idx="200">
                  <c:v>112202307</c:v>
                </c:pt>
                <c:pt idx="201">
                  <c:v>113201164</c:v>
                </c:pt>
                <c:pt idx="202">
                  <c:v>114241910</c:v>
                </c:pt>
                <c:pt idx="203">
                  <c:v>115398217</c:v>
                </c:pt>
                <c:pt idx="204">
                  <c:v>116579098</c:v>
                </c:pt>
                <c:pt idx="205">
                  <c:v>117761968</c:v>
                </c:pt>
                <c:pt idx="206">
                  <c:v>118750833</c:v>
                </c:pt>
                <c:pt idx="207">
                  <c:v>119754841</c:v>
                </c:pt>
                <c:pt idx="208">
                  <c:v>121017154</c:v>
                </c:pt>
                <c:pt idx="209">
                  <c:v>122214481</c:v>
                </c:pt>
                <c:pt idx="210">
                  <c:v>123231277</c:v>
                </c:pt>
                <c:pt idx="211">
                  <c:v>124334601</c:v>
                </c:pt>
                <c:pt idx="212">
                  <c:v>125580442</c:v>
                </c:pt>
                <c:pt idx="213">
                  <c:v>126846718</c:v>
                </c:pt>
                <c:pt idx="214">
                  <c:v>128138946</c:v>
                </c:pt>
                <c:pt idx="215">
                  <c:v>129174391</c:v>
                </c:pt>
                <c:pt idx="216">
                  <c:v>130390056</c:v>
                </c:pt>
                <c:pt idx="217">
                  <c:v>131542137</c:v>
                </c:pt>
                <c:pt idx="218">
                  <c:v>132814240</c:v>
                </c:pt>
                <c:pt idx="219">
                  <c:v>133863970</c:v>
                </c:pt>
                <c:pt idx="220">
                  <c:v>134940577</c:v>
                </c:pt>
                <c:pt idx="221">
                  <c:v>136133086</c:v>
                </c:pt>
                <c:pt idx="222">
                  <c:v>137555379</c:v>
                </c:pt>
                <c:pt idx="223">
                  <c:v>138503399</c:v>
                </c:pt>
                <c:pt idx="224">
                  <c:v>139490787</c:v>
                </c:pt>
                <c:pt idx="225">
                  <c:v>140808088</c:v>
                </c:pt>
                <c:pt idx="226">
                  <c:v>142295255</c:v>
                </c:pt>
                <c:pt idx="227">
                  <c:v>143491551</c:v>
                </c:pt>
                <c:pt idx="228">
                  <c:v>144359041</c:v>
                </c:pt>
                <c:pt idx="229">
                  <c:v>145556074</c:v>
                </c:pt>
                <c:pt idx="230">
                  <c:v>146764083</c:v>
                </c:pt>
                <c:pt idx="231">
                  <c:v>147376945</c:v>
                </c:pt>
                <c:pt idx="232">
                  <c:v>148114794</c:v>
                </c:pt>
                <c:pt idx="233">
                  <c:v>149094922</c:v>
                </c:pt>
                <c:pt idx="234">
                  <c:v>150025927</c:v>
                </c:pt>
                <c:pt idx="235">
                  <c:v>150939543</c:v>
                </c:pt>
                <c:pt idx="236">
                  <c:v>151897479</c:v>
                </c:pt>
                <c:pt idx="237">
                  <c:v>152923907</c:v>
                </c:pt>
                <c:pt idx="238">
                  <c:v>153951579</c:v>
                </c:pt>
                <c:pt idx="239">
                  <c:v>154912759</c:v>
                </c:pt>
                <c:pt idx="240">
                  <c:v>155805867</c:v>
                </c:pt>
                <c:pt idx="241">
                  <c:v>156842409</c:v>
                </c:pt>
                <c:pt idx="242">
                  <c:v>157469469</c:v>
                </c:pt>
                <c:pt idx="243">
                  <c:v>157930992</c:v>
                </c:pt>
                <c:pt idx="244">
                  <c:v>158473518</c:v>
                </c:pt>
                <c:pt idx="245">
                  <c:v>159242144</c:v>
                </c:pt>
                <c:pt idx="246">
                  <c:v>160242607</c:v>
                </c:pt>
                <c:pt idx="247">
                  <c:v>160997941</c:v>
                </c:pt>
                <c:pt idx="248">
                  <c:v>161868962</c:v>
                </c:pt>
                <c:pt idx="249">
                  <c:v>162706638</c:v>
                </c:pt>
                <c:pt idx="250">
                  <c:v>163699243</c:v>
                </c:pt>
                <c:pt idx="251">
                  <c:v>164655504</c:v>
                </c:pt>
                <c:pt idx="252">
                  <c:v>165556724</c:v>
                </c:pt>
                <c:pt idx="253">
                  <c:v>166372815</c:v>
                </c:pt>
                <c:pt idx="254">
                  <c:v>167225126</c:v>
                </c:pt>
                <c:pt idx="255">
                  <c:v>167975108</c:v>
                </c:pt>
                <c:pt idx="256">
                  <c:v>168720371</c:v>
                </c:pt>
                <c:pt idx="257">
                  <c:v>169458467</c:v>
                </c:pt>
                <c:pt idx="258">
                  <c:v>170239281</c:v>
                </c:pt>
                <c:pt idx="259">
                  <c:v>171037163</c:v>
                </c:pt>
                <c:pt idx="260">
                  <c:v>171890413</c:v>
                </c:pt>
                <c:pt idx="261">
                  <c:v>172776326</c:v>
                </c:pt>
                <c:pt idx="262">
                  <c:v>173753832</c:v>
                </c:pt>
                <c:pt idx="263">
                  <c:v>174791094</c:v>
                </c:pt>
                <c:pt idx="264">
                  <c:v>175609969</c:v>
                </c:pt>
                <c:pt idx="265">
                  <c:v>176336524</c:v>
                </c:pt>
                <c:pt idx="266">
                  <c:v>177086014</c:v>
                </c:pt>
                <c:pt idx="267">
                  <c:v>177799453</c:v>
                </c:pt>
                <c:pt idx="268">
                  <c:v>178498732</c:v>
                </c:pt>
                <c:pt idx="269">
                  <c:v>179328976</c:v>
                </c:pt>
                <c:pt idx="270">
                  <c:v>180281689</c:v>
                </c:pt>
                <c:pt idx="271">
                  <c:v>181381871</c:v>
                </c:pt>
                <c:pt idx="272">
                  <c:v>182320141</c:v>
                </c:pt>
                <c:pt idx="273">
                  <c:v>183261976</c:v>
                </c:pt>
                <c:pt idx="274">
                  <c:v>184143361</c:v>
                </c:pt>
                <c:pt idx="275">
                  <c:v>185181147</c:v>
                </c:pt>
                <c:pt idx="276">
                  <c:v>186192411</c:v>
                </c:pt>
                <c:pt idx="277">
                  <c:v>187209491</c:v>
                </c:pt>
                <c:pt idx="278">
                  <c:v>188178294</c:v>
                </c:pt>
                <c:pt idx="279">
                  <c:v>189213532</c:v>
                </c:pt>
                <c:pt idx="280">
                  <c:v>190487649</c:v>
                </c:pt>
                <c:pt idx="281">
                  <c:v>191686690</c:v>
                </c:pt>
                <c:pt idx="282">
                  <c:v>192640918</c:v>
                </c:pt>
                <c:pt idx="283">
                  <c:v>193776794</c:v>
                </c:pt>
                <c:pt idx="284">
                  <c:v>195002949</c:v>
                </c:pt>
                <c:pt idx="285">
                  <c:v>196303480</c:v>
                </c:pt>
                <c:pt idx="286">
                  <c:v>197297820</c:v>
                </c:pt>
                <c:pt idx="287">
                  <c:v>198184641</c:v>
                </c:pt>
                <c:pt idx="288">
                  <c:v>199298393</c:v>
                </c:pt>
                <c:pt idx="289">
                  <c:v>200496090</c:v>
                </c:pt>
                <c:pt idx="290">
                  <c:v>201682195</c:v>
                </c:pt>
                <c:pt idx="291">
                  <c:v>202821065</c:v>
                </c:pt>
                <c:pt idx="292">
                  <c:v>204039856</c:v>
                </c:pt>
                <c:pt idx="293">
                  <c:v>205311028</c:v>
                </c:pt>
                <c:pt idx="294">
                  <c:v>206517060</c:v>
                </c:pt>
                <c:pt idx="295">
                  <c:v>207771108</c:v>
                </c:pt>
                <c:pt idx="296">
                  <c:v>209014031</c:v>
                </c:pt>
                <c:pt idx="297">
                  <c:v>210157138</c:v>
                </c:pt>
                <c:pt idx="298">
                  <c:v>211408710</c:v>
                </c:pt>
                <c:pt idx="299">
                  <c:v>212459405</c:v>
                </c:pt>
                <c:pt idx="300">
                  <c:v>213577192</c:v>
                </c:pt>
                <c:pt idx="301">
                  <c:v>214817723</c:v>
                </c:pt>
                <c:pt idx="302">
                  <c:v>216010594</c:v>
                </c:pt>
                <c:pt idx="303">
                  <c:v>217234247</c:v>
                </c:pt>
                <c:pt idx="304">
                  <c:v>218527528</c:v>
                </c:pt>
                <c:pt idx="305">
                  <c:v>219905346</c:v>
                </c:pt>
                <c:pt idx="306">
                  <c:v>221263007</c:v>
                </c:pt>
                <c:pt idx="307">
                  <c:v>222550981</c:v>
                </c:pt>
                <c:pt idx="308">
                  <c:v>223733018</c:v>
                </c:pt>
                <c:pt idx="309">
                  <c:v>224922918</c:v>
                </c:pt>
                <c:pt idx="310">
                  <c:v>226153038</c:v>
                </c:pt>
                <c:pt idx="311">
                  <c:v>227293380</c:v>
                </c:pt>
                <c:pt idx="312">
                  <c:v>228513359</c:v>
                </c:pt>
                <c:pt idx="313">
                  <c:v>229788210</c:v>
                </c:pt>
                <c:pt idx="314">
                  <c:v>231109321</c:v>
                </c:pt>
                <c:pt idx="315">
                  <c:v>232442790</c:v>
                </c:pt>
                <c:pt idx="316">
                  <c:v>233692205</c:v>
                </c:pt>
                <c:pt idx="317">
                  <c:v>235074590</c:v>
                </c:pt>
                <c:pt idx="318">
                  <c:v>236406392</c:v>
                </c:pt>
                <c:pt idx="319">
                  <c:v>237649026</c:v>
                </c:pt>
                <c:pt idx="320">
                  <c:v>238908729</c:v>
                </c:pt>
                <c:pt idx="321">
                  <c:v>240100749</c:v>
                </c:pt>
                <c:pt idx="322">
                  <c:v>241394996</c:v>
                </c:pt>
                <c:pt idx="323">
                  <c:v>242561871</c:v>
                </c:pt>
                <c:pt idx="324">
                  <c:v>243849385</c:v>
                </c:pt>
                <c:pt idx="325">
                  <c:v>245093341</c:v>
                </c:pt>
                <c:pt idx="326">
                  <c:v>246460709</c:v>
                </c:pt>
                <c:pt idx="327">
                  <c:v>247794509</c:v>
                </c:pt>
                <c:pt idx="328">
                  <c:v>249133104</c:v>
                </c:pt>
                <c:pt idx="329">
                  <c:v>250394500</c:v>
                </c:pt>
                <c:pt idx="330">
                  <c:v>251681733</c:v>
                </c:pt>
                <c:pt idx="331">
                  <c:v>252885827</c:v>
                </c:pt>
                <c:pt idx="332">
                  <c:v>254146769</c:v>
                </c:pt>
                <c:pt idx="333">
                  <c:v>255424621</c:v>
                </c:pt>
                <c:pt idx="334">
                  <c:v>256920846</c:v>
                </c:pt>
                <c:pt idx="335">
                  <c:v>258339351</c:v>
                </c:pt>
                <c:pt idx="336">
                  <c:v>259913080</c:v>
                </c:pt>
                <c:pt idx="337">
                  <c:v>261362875</c:v>
                </c:pt>
                <c:pt idx="338">
                  <c:v>262809819</c:v>
                </c:pt>
                <c:pt idx="339">
                  <c:v>264241880</c:v>
                </c:pt>
                <c:pt idx="340">
                  <c:v>265668598</c:v>
                </c:pt>
                <c:pt idx="341">
                  <c:v>267043984</c:v>
                </c:pt>
                <c:pt idx="342">
                  <c:v>268582717</c:v>
                </c:pt>
                <c:pt idx="343">
                  <c:v>270115102</c:v>
                </c:pt>
                <c:pt idx="344">
                  <c:v>271708085</c:v>
                </c:pt>
                <c:pt idx="345">
                  <c:v>273269859</c:v>
                </c:pt>
                <c:pt idx="346">
                  <c:v>274925185</c:v>
                </c:pt>
                <c:pt idx="347">
                  <c:v>276485040</c:v>
                </c:pt>
                <c:pt idx="348">
                  <c:v>278008808</c:v>
                </c:pt>
                <c:pt idx="349">
                  <c:v>279451151</c:v>
                </c:pt>
                <c:pt idx="350">
                  <c:v>280970260</c:v>
                </c:pt>
                <c:pt idx="351">
                  <c:v>282508121</c:v>
                </c:pt>
                <c:pt idx="352">
                  <c:v>284081861</c:v>
                </c:pt>
                <c:pt idx="353">
                  <c:v>285658365</c:v>
                </c:pt>
                <c:pt idx="354">
                  <c:v>287225324</c:v>
                </c:pt>
                <c:pt idx="355">
                  <c:v>288853688</c:v>
                </c:pt>
                <c:pt idx="356">
                  <c:v>290589434</c:v>
                </c:pt>
                <c:pt idx="357">
                  <c:v>292324589</c:v>
                </c:pt>
                <c:pt idx="358">
                  <c:v>294050407</c:v>
                </c:pt>
                <c:pt idx="359">
                  <c:v>295895708</c:v>
                </c:pt>
                <c:pt idx="360">
                  <c:v>297654942</c:v>
                </c:pt>
                <c:pt idx="361">
                  <c:v>299462216</c:v>
                </c:pt>
                <c:pt idx="362">
                  <c:v>301305364</c:v>
                </c:pt>
                <c:pt idx="363">
                  <c:v>303343268</c:v>
                </c:pt>
                <c:pt idx="364">
                  <c:v>305243823</c:v>
                </c:pt>
                <c:pt idx="365">
                  <c:v>307126310</c:v>
                </c:pt>
                <c:pt idx="366">
                  <c:v>309052672</c:v>
                </c:pt>
                <c:pt idx="367">
                  <c:v>311100089</c:v>
                </c:pt>
                <c:pt idx="368">
                  <c:v>313237349</c:v>
                </c:pt>
                <c:pt idx="369">
                  <c:v>315404954</c:v>
                </c:pt>
                <c:pt idx="370">
                  <c:v>317612507</c:v>
                </c:pt>
                <c:pt idx="371">
                  <c:v>320022958</c:v>
                </c:pt>
                <c:pt idx="372">
                  <c:v>322510318</c:v>
                </c:pt>
                <c:pt idx="373">
                  <c:v>325011097</c:v>
                </c:pt>
                <c:pt idx="374">
                  <c:v>327531366</c:v>
                </c:pt>
                <c:pt idx="375">
                  <c:v>330339790</c:v>
                </c:pt>
                <c:pt idx="376">
                  <c:v>333209874</c:v>
                </c:pt>
                <c:pt idx="377">
                  <c:v>335903544</c:v>
                </c:pt>
                <c:pt idx="378">
                  <c:v>338694582</c:v>
                </c:pt>
                <c:pt idx="379">
                  <c:v>341552936</c:v>
                </c:pt>
                <c:pt idx="380">
                  <c:v>344623520</c:v>
                </c:pt>
                <c:pt idx="381">
                  <c:v>347574911</c:v>
                </c:pt>
                <c:pt idx="382">
                  <c:v>350331133</c:v>
                </c:pt>
                <c:pt idx="383">
                  <c:v>353292732</c:v>
                </c:pt>
                <c:pt idx="384">
                  <c:v>356193065</c:v>
                </c:pt>
                <c:pt idx="385">
                  <c:v>359058572</c:v>
                </c:pt>
                <c:pt idx="386">
                  <c:v>362152591</c:v>
                </c:pt>
                <c:pt idx="387">
                  <c:v>365190013</c:v>
                </c:pt>
                <c:pt idx="388">
                  <c:v>368225719</c:v>
                </c:pt>
                <c:pt idx="389">
                  <c:v>371302395</c:v>
                </c:pt>
                <c:pt idx="390">
                  <c:v>374213953</c:v>
                </c:pt>
                <c:pt idx="391">
                  <c:v>377795935</c:v>
                </c:pt>
                <c:pt idx="392">
                  <c:v>381161034</c:v>
                </c:pt>
                <c:pt idx="393">
                  <c:v>384617527</c:v>
                </c:pt>
                <c:pt idx="394">
                  <c:v>388301502</c:v>
                </c:pt>
                <c:pt idx="395">
                  <c:v>391773569</c:v>
                </c:pt>
                <c:pt idx="396">
                  <c:v>395471266</c:v>
                </c:pt>
                <c:pt idx="397">
                  <c:v>399113793</c:v>
                </c:pt>
                <c:pt idx="398">
                  <c:v>402758026</c:v>
                </c:pt>
                <c:pt idx="399">
                  <c:v>406355661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B-C749-B7DA-13445A1B87E3}"/>
            </c:ext>
          </c:extLst>
        </c:ser>
        <c:ser>
          <c:idx val="0"/>
          <c:order val="1"/>
          <c:tx>
            <c:strRef>
              <c:f>Data!$AF$5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Data!$AF$6:$AF$405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165480</c:v>
                </c:pt>
                <c:pt idx="5">
                  <c:v>491512</c:v>
                </c:pt>
                <c:pt idx="6">
                  <c:v>816824</c:v>
                </c:pt>
                <c:pt idx="7">
                  <c:v>1166152</c:v>
                </c:pt>
                <c:pt idx="8">
                  <c:v>1542008</c:v>
                </c:pt>
                <c:pt idx="9">
                  <c:v>1884728</c:v>
                </c:pt>
                <c:pt idx="10">
                  <c:v>2251464</c:v>
                </c:pt>
                <c:pt idx="11">
                  <c:v>2559272</c:v>
                </c:pt>
                <c:pt idx="12">
                  <c:v>2905608</c:v>
                </c:pt>
                <c:pt idx="13">
                  <c:v>3231848</c:v>
                </c:pt>
                <c:pt idx="14">
                  <c:v>3604488</c:v>
                </c:pt>
                <c:pt idx="15">
                  <c:v>3989952</c:v>
                </c:pt>
                <c:pt idx="16">
                  <c:v>4392704</c:v>
                </c:pt>
                <c:pt idx="17">
                  <c:v>4842704</c:v>
                </c:pt>
                <c:pt idx="18">
                  <c:v>5270472</c:v>
                </c:pt>
                <c:pt idx="19">
                  <c:v>5695672</c:v>
                </c:pt>
                <c:pt idx="20">
                  <c:v>6133288</c:v>
                </c:pt>
                <c:pt idx="21">
                  <c:v>6565288</c:v>
                </c:pt>
                <c:pt idx="22">
                  <c:v>6999392</c:v>
                </c:pt>
                <c:pt idx="23">
                  <c:v>7441264</c:v>
                </c:pt>
                <c:pt idx="24">
                  <c:v>7902344</c:v>
                </c:pt>
                <c:pt idx="25">
                  <c:v>8342752</c:v>
                </c:pt>
                <c:pt idx="26">
                  <c:v>8814128</c:v>
                </c:pt>
                <c:pt idx="27">
                  <c:v>9307320</c:v>
                </c:pt>
                <c:pt idx="28">
                  <c:v>9774824</c:v>
                </c:pt>
                <c:pt idx="29">
                  <c:v>10248952</c:v>
                </c:pt>
                <c:pt idx="30">
                  <c:v>10724208</c:v>
                </c:pt>
                <c:pt idx="31">
                  <c:v>11195664</c:v>
                </c:pt>
                <c:pt idx="32">
                  <c:v>11677832</c:v>
                </c:pt>
                <c:pt idx="33">
                  <c:v>12154728</c:v>
                </c:pt>
                <c:pt idx="34">
                  <c:v>12645264</c:v>
                </c:pt>
                <c:pt idx="35">
                  <c:v>13136472</c:v>
                </c:pt>
                <c:pt idx="36">
                  <c:v>13620536</c:v>
                </c:pt>
                <c:pt idx="37">
                  <c:v>14117512</c:v>
                </c:pt>
                <c:pt idx="38">
                  <c:v>14610160</c:v>
                </c:pt>
                <c:pt idx="39">
                  <c:v>15104480</c:v>
                </c:pt>
                <c:pt idx="40">
                  <c:v>15602552</c:v>
                </c:pt>
                <c:pt idx="41">
                  <c:v>16086328</c:v>
                </c:pt>
                <c:pt idx="42">
                  <c:v>16587096</c:v>
                </c:pt>
                <c:pt idx="43">
                  <c:v>17073560</c:v>
                </c:pt>
                <c:pt idx="44">
                  <c:v>17557848</c:v>
                </c:pt>
                <c:pt idx="45">
                  <c:v>18061064</c:v>
                </c:pt>
                <c:pt idx="46">
                  <c:v>18552344</c:v>
                </c:pt>
                <c:pt idx="47">
                  <c:v>19031624</c:v>
                </c:pt>
                <c:pt idx="48">
                  <c:v>19509112</c:v>
                </c:pt>
                <c:pt idx="49">
                  <c:v>19999152</c:v>
                </c:pt>
                <c:pt idx="50">
                  <c:v>20493840</c:v>
                </c:pt>
                <c:pt idx="51">
                  <c:v>20993576</c:v>
                </c:pt>
                <c:pt idx="52">
                  <c:v>21511400</c:v>
                </c:pt>
                <c:pt idx="53">
                  <c:v>22004320</c:v>
                </c:pt>
                <c:pt idx="54">
                  <c:v>22487520</c:v>
                </c:pt>
                <c:pt idx="55">
                  <c:v>22965472</c:v>
                </c:pt>
                <c:pt idx="56">
                  <c:v>23463416</c:v>
                </c:pt>
                <c:pt idx="57">
                  <c:v>23955480</c:v>
                </c:pt>
                <c:pt idx="58">
                  <c:v>24448368</c:v>
                </c:pt>
                <c:pt idx="59">
                  <c:v>24928984</c:v>
                </c:pt>
                <c:pt idx="60">
                  <c:v>25397416</c:v>
                </c:pt>
                <c:pt idx="61">
                  <c:v>25871320</c:v>
                </c:pt>
                <c:pt idx="62">
                  <c:v>26353552</c:v>
                </c:pt>
                <c:pt idx="63">
                  <c:v>26841280</c:v>
                </c:pt>
                <c:pt idx="64">
                  <c:v>27334560</c:v>
                </c:pt>
                <c:pt idx="65">
                  <c:v>27820296</c:v>
                </c:pt>
                <c:pt idx="66">
                  <c:v>28309256</c:v>
                </c:pt>
                <c:pt idx="67">
                  <c:v>28813752</c:v>
                </c:pt>
                <c:pt idx="68">
                  <c:v>29307624</c:v>
                </c:pt>
                <c:pt idx="69">
                  <c:v>29837960</c:v>
                </c:pt>
                <c:pt idx="70">
                  <c:v>30353304</c:v>
                </c:pt>
                <c:pt idx="71">
                  <c:v>30866736</c:v>
                </c:pt>
                <c:pt idx="72">
                  <c:v>31378432</c:v>
                </c:pt>
                <c:pt idx="73">
                  <c:v>31890856</c:v>
                </c:pt>
                <c:pt idx="74">
                  <c:v>32396952</c:v>
                </c:pt>
                <c:pt idx="75">
                  <c:v>32911224</c:v>
                </c:pt>
                <c:pt idx="76">
                  <c:v>33429632</c:v>
                </c:pt>
                <c:pt idx="77">
                  <c:v>33936768</c:v>
                </c:pt>
                <c:pt idx="78">
                  <c:v>34438344</c:v>
                </c:pt>
                <c:pt idx="79">
                  <c:v>34943640</c:v>
                </c:pt>
                <c:pt idx="80">
                  <c:v>35466664</c:v>
                </c:pt>
                <c:pt idx="81">
                  <c:v>35984960</c:v>
                </c:pt>
                <c:pt idx="82">
                  <c:v>36505392</c:v>
                </c:pt>
                <c:pt idx="83">
                  <c:v>37019816</c:v>
                </c:pt>
                <c:pt idx="84">
                  <c:v>37537144</c:v>
                </c:pt>
                <c:pt idx="85">
                  <c:v>38044768</c:v>
                </c:pt>
                <c:pt idx="86">
                  <c:v>38557544</c:v>
                </c:pt>
                <c:pt idx="87">
                  <c:v>39071992</c:v>
                </c:pt>
                <c:pt idx="88">
                  <c:v>39585536</c:v>
                </c:pt>
                <c:pt idx="89">
                  <c:v>40098736</c:v>
                </c:pt>
                <c:pt idx="90">
                  <c:v>40625632</c:v>
                </c:pt>
                <c:pt idx="91">
                  <c:v>41158104</c:v>
                </c:pt>
                <c:pt idx="92">
                  <c:v>41690840</c:v>
                </c:pt>
                <c:pt idx="93">
                  <c:v>42218104</c:v>
                </c:pt>
                <c:pt idx="94">
                  <c:v>42740120</c:v>
                </c:pt>
                <c:pt idx="95">
                  <c:v>43265960</c:v>
                </c:pt>
                <c:pt idx="96">
                  <c:v>43788944</c:v>
                </c:pt>
                <c:pt idx="97">
                  <c:v>44315440</c:v>
                </c:pt>
                <c:pt idx="98">
                  <c:v>44848784</c:v>
                </c:pt>
                <c:pt idx="99">
                  <c:v>45383368</c:v>
                </c:pt>
                <c:pt idx="100">
                  <c:v>45914720</c:v>
                </c:pt>
                <c:pt idx="101">
                  <c:v>46446128</c:v>
                </c:pt>
                <c:pt idx="102">
                  <c:v>46978120</c:v>
                </c:pt>
                <c:pt idx="103">
                  <c:v>47511528</c:v>
                </c:pt>
                <c:pt idx="104">
                  <c:v>48046768</c:v>
                </c:pt>
                <c:pt idx="105">
                  <c:v>48585016</c:v>
                </c:pt>
                <c:pt idx="106">
                  <c:v>49118648</c:v>
                </c:pt>
                <c:pt idx="107">
                  <c:v>49655680</c:v>
                </c:pt>
                <c:pt idx="108">
                  <c:v>50194048</c:v>
                </c:pt>
                <c:pt idx="109">
                  <c:v>50732048</c:v>
                </c:pt>
                <c:pt idx="110">
                  <c:v>51271680</c:v>
                </c:pt>
                <c:pt idx="111">
                  <c:v>51810512</c:v>
                </c:pt>
                <c:pt idx="112">
                  <c:v>52350888</c:v>
                </c:pt>
                <c:pt idx="113">
                  <c:v>52890608</c:v>
                </c:pt>
                <c:pt idx="114">
                  <c:v>53429712</c:v>
                </c:pt>
                <c:pt idx="115">
                  <c:v>53962264</c:v>
                </c:pt>
                <c:pt idx="116">
                  <c:v>54499152</c:v>
                </c:pt>
                <c:pt idx="117">
                  <c:v>55036336</c:v>
                </c:pt>
                <c:pt idx="118">
                  <c:v>55568880</c:v>
                </c:pt>
                <c:pt idx="119">
                  <c:v>56103416</c:v>
                </c:pt>
                <c:pt idx="120">
                  <c:v>56639992</c:v>
                </c:pt>
                <c:pt idx="121">
                  <c:v>57173472</c:v>
                </c:pt>
                <c:pt idx="122">
                  <c:v>57706528</c:v>
                </c:pt>
                <c:pt idx="123">
                  <c:v>58243376</c:v>
                </c:pt>
                <c:pt idx="124">
                  <c:v>58778208</c:v>
                </c:pt>
                <c:pt idx="125">
                  <c:v>59313720</c:v>
                </c:pt>
                <c:pt idx="126">
                  <c:v>59845632</c:v>
                </c:pt>
                <c:pt idx="127">
                  <c:v>60378536</c:v>
                </c:pt>
                <c:pt idx="128">
                  <c:v>60910488</c:v>
                </c:pt>
                <c:pt idx="129">
                  <c:v>61441352</c:v>
                </c:pt>
                <c:pt idx="130">
                  <c:v>61971800</c:v>
                </c:pt>
                <c:pt idx="131">
                  <c:v>62503512</c:v>
                </c:pt>
                <c:pt idx="132">
                  <c:v>63034264</c:v>
                </c:pt>
                <c:pt idx="133">
                  <c:v>63567632</c:v>
                </c:pt>
                <c:pt idx="134">
                  <c:v>64099856</c:v>
                </c:pt>
                <c:pt idx="135">
                  <c:v>64633912</c:v>
                </c:pt>
                <c:pt idx="136">
                  <c:v>65168512</c:v>
                </c:pt>
                <c:pt idx="137">
                  <c:v>65701328</c:v>
                </c:pt>
                <c:pt idx="138">
                  <c:v>66231848</c:v>
                </c:pt>
                <c:pt idx="139">
                  <c:v>66760952</c:v>
                </c:pt>
                <c:pt idx="140">
                  <c:v>67296736</c:v>
                </c:pt>
                <c:pt idx="141">
                  <c:v>67832136</c:v>
                </c:pt>
                <c:pt idx="142">
                  <c:v>68371384</c:v>
                </c:pt>
                <c:pt idx="143">
                  <c:v>68912424</c:v>
                </c:pt>
                <c:pt idx="144">
                  <c:v>69454040</c:v>
                </c:pt>
                <c:pt idx="145">
                  <c:v>69994552</c:v>
                </c:pt>
                <c:pt idx="146">
                  <c:v>70535328</c:v>
                </c:pt>
                <c:pt idx="147">
                  <c:v>71076640</c:v>
                </c:pt>
                <c:pt idx="148">
                  <c:v>71617896</c:v>
                </c:pt>
                <c:pt idx="149">
                  <c:v>72159432</c:v>
                </c:pt>
                <c:pt idx="150">
                  <c:v>72703096</c:v>
                </c:pt>
                <c:pt idx="151">
                  <c:v>73245768</c:v>
                </c:pt>
                <c:pt idx="152">
                  <c:v>73788152</c:v>
                </c:pt>
                <c:pt idx="153">
                  <c:v>74330904</c:v>
                </c:pt>
                <c:pt idx="154">
                  <c:v>74873368</c:v>
                </c:pt>
                <c:pt idx="155">
                  <c:v>75415744</c:v>
                </c:pt>
                <c:pt idx="156">
                  <c:v>75957192</c:v>
                </c:pt>
                <c:pt idx="157">
                  <c:v>76498952</c:v>
                </c:pt>
                <c:pt idx="158">
                  <c:v>77041552</c:v>
                </c:pt>
                <c:pt idx="159">
                  <c:v>77584704</c:v>
                </c:pt>
                <c:pt idx="160">
                  <c:v>78128192</c:v>
                </c:pt>
                <c:pt idx="161">
                  <c:v>78670872</c:v>
                </c:pt>
                <c:pt idx="162">
                  <c:v>79211864</c:v>
                </c:pt>
                <c:pt idx="163">
                  <c:v>79753576</c:v>
                </c:pt>
                <c:pt idx="164">
                  <c:v>80293520</c:v>
                </c:pt>
                <c:pt idx="165">
                  <c:v>80834512</c:v>
                </c:pt>
                <c:pt idx="166">
                  <c:v>81376440</c:v>
                </c:pt>
                <c:pt idx="167">
                  <c:v>81917416</c:v>
                </c:pt>
                <c:pt idx="168">
                  <c:v>82459496</c:v>
                </c:pt>
                <c:pt idx="169">
                  <c:v>83000960</c:v>
                </c:pt>
                <c:pt idx="170">
                  <c:v>83543840</c:v>
                </c:pt>
                <c:pt idx="171">
                  <c:v>84086616</c:v>
                </c:pt>
                <c:pt idx="172">
                  <c:v>84622792</c:v>
                </c:pt>
                <c:pt idx="173">
                  <c:v>85162888</c:v>
                </c:pt>
                <c:pt idx="174">
                  <c:v>85704384</c:v>
                </c:pt>
                <c:pt idx="175">
                  <c:v>86244872</c:v>
                </c:pt>
                <c:pt idx="176">
                  <c:v>86784600</c:v>
                </c:pt>
                <c:pt idx="177">
                  <c:v>87324904</c:v>
                </c:pt>
                <c:pt idx="178">
                  <c:v>87866992</c:v>
                </c:pt>
                <c:pt idx="179">
                  <c:v>88408192</c:v>
                </c:pt>
                <c:pt idx="180">
                  <c:v>88948840</c:v>
                </c:pt>
                <c:pt idx="181">
                  <c:v>89489840</c:v>
                </c:pt>
                <c:pt idx="182">
                  <c:v>90031016</c:v>
                </c:pt>
                <c:pt idx="183">
                  <c:v>90571664</c:v>
                </c:pt>
                <c:pt idx="184">
                  <c:v>91111984</c:v>
                </c:pt>
                <c:pt idx="185">
                  <c:v>91652536</c:v>
                </c:pt>
                <c:pt idx="186">
                  <c:v>92193216</c:v>
                </c:pt>
                <c:pt idx="187">
                  <c:v>92733608</c:v>
                </c:pt>
                <c:pt idx="188">
                  <c:v>93274032</c:v>
                </c:pt>
                <c:pt idx="189">
                  <c:v>93813488</c:v>
                </c:pt>
                <c:pt idx="190">
                  <c:v>94353144</c:v>
                </c:pt>
                <c:pt idx="191">
                  <c:v>94891080</c:v>
                </c:pt>
                <c:pt idx="192">
                  <c:v>95433728</c:v>
                </c:pt>
                <c:pt idx="193">
                  <c:v>95975952</c:v>
                </c:pt>
                <c:pt idx="194">
                  <c:v>96518424</c:v>
                </c:pt>
                <c:pt idx="195">
                  <c:v>97061576</c:v>
                </c:pt>
                <c:pt idx="196">
                  <c:v>97604016</c:v>
                </c:pt>
                <c:pt idx="197">
                  <c:v>98145872</c:v>
                </c:pt>
                <c:pt idx="198">
                  <c:v>98686376</c:v>
                </c:pt>
                <c:pt idx="199">
                  <c:v>99229280</c:v>
                </c:pt>
                <c:pt idx="200">
                  <c:v>99770808</c:v>
                </c:pt>
                <c:pt idx="201">
                  <c:v>100312448</c:v>
                </c:pt>
                <c:pt idx="202">
                  <c:v>100853168</c:v>
                </c:pt>
                <c:pt idx="203">
                  <c:v>101393616</c:v>
                </c:pt>
                <c:pt idx="204">
                  <c:v>101935712</c:v>
                </c:pt>
                <c:pt idx="205">
                  <c:v>102477760</c:v>
                </c:pt>
                <c:pt idx="206">
                  <c:v>103017088</c:v>
                </c:pt>
                <c:pt idx="207">
                  <c:v>103558160</c:v>
                </c:pt>
                <c:pt idx="208">
                  <c:v>104098320</c:v>
                </c:pt>
                <c:pt idx="209">
                  <c:v>104639240</c:v>
                </c:pt>
                <c:pt idx="210">
                  <c:v>105178544</c:v>
                </c:pt>
                <c:pt idx="211">
                  <c:v>105719456</c:v>
                </c:pt>
                <c:pt idx="212">
                  <c:v>106260384</c:v>
                </c:pt>
                <c:pt idx="213">
                  <c:v>106800904</c:v>
                </c:pt>
                <c:pt idx="214">
                  <c:v>107342080</c:v>
                </c:pt>
                <c:pt idx="215">
                  <c:v>107880232</c:v>
                </c:pt>
                <c:pt idx="216">
                  <c:v>108419968</c:v>
                </c:pt>
                <c:pt idx="217">
                  <c:v>108960776</c:v>
                </c:pt>
                <c:pt idx="218">
                  <c:v>109502512</c:v>
                </c:pt>
                <c:pt idx="219">
                  <c:v>110042568</c:v>
                </c:pt>
                <c:pt idx="220">
                  <c:v>110582136</c:v>
                </c:pt>
                <c:pt idx="221">
                  <c:v>111120248</c:v>
                </c:pt>
                <c:pt idx="222">
                  <c:v>111660712</c:v>
                </c:pt>
                <c:pt idx="223">
                  <c:v>112199504</c:v>
                </c:pt>
                <c:pt idx="224">
                  <c:v>112737504</c:v>
                </c:pt>
                <c:pt idx="225">
                  <c:v>113278304</c:v>
                </c:pt>
                <c:pt idx="226">
                  <c:v>113817864</c:v>
                </c:pt>
                <c:pt idx="227">
                  <c:v>114359064</c:v>
                </c:pt>
                <c:pt idx="228">
                  <c:v>114889824</c:v>
                </c:pt>
                <c:pt idx="229">
                  <c:v>115431912</c:v>
                </c:pt>
                <c:pt idx="230">
                  <c:v>115932560</c:v>
                </c:pt>
                <c:pt idx="231">
                  <c:v>116408592</c:v>
                </c:pt>
                <c:pt idx="232">
                  <c:v>116942896</c:v>
                </c:pt>
                <c:pt idx="233">
                  <c:v>117475080</c:v>
                </c:pt>
                <c:pt idx="234">
                  <c:v>118011296</c:v>
                </c:pt>
                <c:pt idx="235">
                  <c:v>118542768</c:v>
                </c:pt>
                <c:pt idx="236">
                  <c:v>119071824</c:v>
                </c:pt>
                <c:pt idx="237">
                  <c:v>119599928</c:v>
                </c:pt>
                <c:pt idx="238">
                  <c:v>120113584</c:v>
                </c:pt>
                <c:pt idx="239">
                  <c:v>120630056</c:v>
                </c:pt>
                <c:pt idx="240">
                  <c:v>121159912</c:v>
                </c:pt>
                <c:pt idx="241">
                  <c:v>121693352</c:v>
                </c:pt>
                <c:pt idx="242">
                  <c:v>122185800</c:v>
                </c:pt>
                <c:pt idx="243">
                  <c:v>122685768</c:v>
                </c:pt>
                <c:pt idx="244">
                  <c:v>123215408</c:v>
                </c:pt>
                <c:pt idx="245">
                  <c:v>123749976</c:v>
                </c:pt>
                <c:pt idx="246">
                  <c:v>124286824</c:v>
                </c:pt>
                <c:pt idx="247">
                  <c:v>124816088</c:v>
                </c:pt>
                <c:pt idx="248">
                  <c:v>125347176</c:v>
                </c:pt>
                <c:pt idx="249">
                  <c:v>125873936</c:v>
                </c:pt>
                <c:pt idx="250">
                  <c:v>126411464</c:v>
                </c:pt>
                <c:pt idx="251">
                  <c:v>126944760</c:v>
                </c:pt>
                <c:pt idx="252">
                  <c:v>127480376</c:v>
                </c:pt>
                <c:pt idx="253">
                  <c:v>128009064</c:v>
                </c:pt>
                <c:pt idx="254">
                  <c:v>128542968</c:v>
                </c:pt>
                <c:pt idx="255">
                  <c:v>129069128</c:v>
                </c:pt>
                <c:pt idx="256">
                  <c:v>129592096</c:v>
                </c:pt>
                <c:pt idx="257">
                  <c:v>130114824</c:v>
                </c:pt>
                <c:pt idx="258">
                  <c:v>130640800</c:v>
                </c:pt>
                <c:pt idx="259">
                  <c:v>131172152</c:v>
                </c:pt>
                <c:pt idx="260">
                  <c:v>131701112</c:v>
                </c:pt>
                <c:pt idx="261">
                  <c:v>132233448</c:v>
                </c:pt>
                <c:pt idx="262">
                  <c:v>132771120</c:v>
                </c:pt>
                <c:pt idx="263">
                  <c:v>133306848</c:v>
                </c:pt>
                <c:pt idx="264">
                  <c:v>133829216</c:v>
                </c:pt>
                <c:pt idx="265">
                  <c:v>134341752</c:v>
                </c:pt>
                <c:pt idx="266">
                  <c:v>134855744</c:v>
                </c:pt>
                <c:pt idx="267">
                  <c:v>135371096</c:v>
                </c:pt>
                <c:pt idx="268">
                  <c:v>135894240</c:v>
                </c:pt>
                <c:pt idx="269">
                  <c:v>136429896</c:v>
                </c:pt>
                <c:pt idx="270">
                  <c:v>136965712</c:v>
                </c:pt>
                <c:pt idx="271">
                  <c:v>137503840</c:v>
                </c:pt>
                <c:pt idx="272">
                  <c:v>138033392</c:v>
                </c:pt>
                <c:pt idx="273">
                  <c:v>138561504</c:v>
                </c:pt>
                <c:pt idx="274">
                  <c:v>139090296</c:v>
                </c:pt>
                <c:pt idx="275">
                  <c:v>139623504</c:v>
                </c:pt>
                <c:pt idx="276">
                  <c:v>140156312</c:v>
                </c:pt>
                <c:pt idx="277">
                  <c:v>140691536</c:v>
                </c:pt>
                <c:pt idx="278">
                  <c:v>141227464</c:v>
                </c:pt>
                <c:pt idx="279">
                  <c:v>141763208</c:v>
                </c:pt>
                <c:pt idx="280">
                  <c:v>142302096</c:v>
                </c:pt>
                <c:pt idx="281">
                  <c:v>142840616</c:v>
                </c:pt>
                <c:pt idx="282">
                  <c:v>143375656</c:v>
                </c:pt>
                <c:pt idx="283">
                  <c:v>143911416</c:v>
                </c:pt>
                <c:pt idx="284">
                  <c:v>144449576</c:v>
                </c:pt>
                <c:pt idx="285">
                  <c:v>144988160</c:v>
                </c:pt>
                <c:pt idx="286">
                  <c:v>145523888</c:v>
                </c:pt>
                <c:pt idx="287">
                  <c:v>146055832</c:v>
                </c:pt>
                <c:pt idx="288">
                  <c:v>146591800</c:v>
                </c:pt>
                <c:pt idx="289">
                  <c:v>147129416</c:v>
                </c:pt>
                <c:pt idx="290">
                  <c:v>147663680</c:v>
                </c:pt>
                <c:pt idx="291">
                  <c:v>148199168</c:v>
                </c:pt>
                <c:pt idx="292">
                  <c:v>148736736</c:v>
                </c:pt>
                <c:pt idx="293">
                  <c:v>149277896</c:v>
                </c:pt>
                <c:pt idx="294">
                  <c:v>149816800</c:v>
                </c:pt>
                <c:pt idx="295">
                  <c:v>150356608</c:v>
                </c:pt>
                <c:pt idx="296">
                  <c:v>150894456</c:v>
                </c:pt>
                <c:pt idx="297">
                  <c:v>151431400</c:v>
                </c:pt>
                <c:pt idx="298">
                  <c:v>151970768</c:v>
                </c:pt>
                <c:pt idx="299">
                  <c:v>152508416</c:v>
                </c:pt>
                <c:pt idx="300">
                  <c:v>153047392</c:v>
                </c:pt>
                <c:pt idx="301">
                  <c:v>153586048</c:v>
                </c:pt>
                <c:pt idx="302">
                  <c:v>154124464</c:v>
                </c:pt>
                <c:pt idx="303">
                  <c:v>154664480</c:v>
                </c:pt>
                <c:pt idx="304">
                  <c:v>155203632</c:v>
                </c:pt>
                <c:pt idx="305">
                  <c:v>155742832</c:v>
                </c:pt>
                <c:pt idx="306">
                  <c:v>156281304</c:v>
                </c:pt>
                <c:pt idx="307">
                  <c:v>156817696</c:v>
                </c:pt>
                <c:pt idx="308">
                  <c:v>157352536</c:v>
                </c:pt>
                <c:pt idx="309">
                  <c:v>157888104</c:v>
                </c:pt>
                <c:pt idx="310">
                  <c:v>158423832</c:v>
                </c:pt>
                <c:pt idx="311">
                  <c:v>158960448</c:v>
                </c:pt>
                <c:pt idx="312">
                  <c:v>159500224</c:v>
                </c:pt>
                <c:pt idx="313">
                  <c:v>160038880</c:v>
                </c:pt>
                <c:pt idx="314">
                  <c:v>160578392</c:v>
                </c:pt>
                <c:pt idx="315">
                  <c:v>161116624</c:v>
                </c:pt>
                <c:pt idx="316">
                  <c:v>161653256</c:v>
                </c:pt>
                <c:pt idx="317">
                  <c:v>162191368</c:v>
                </c:pt>
                <c:pt idx="318">
                  <c:v>162731328</c:v>
                </c:pt>
                <c:pt idx="319">
                  <c:v>163270960</c:v>
                </c:pt>
                <c:pt idx="320">
                  <c:v>163808848</c:v>
                </c:pt>
                <c:pt idx="321">
                  <c:v>164344976</c:v>
                </c:pt>
                <c:pt idx="322">
                  <c:v>164881696</c:v>
                </c:pt>
                <c:pt idx="323">
                  <c:v>165418504</c:v>
                </c:pt>
                <c:pt idx="324">
                  <c:v>165956344</c:v>
                </c:pt>
                <c:pt idx="325">
                  <c:v>166494512</c:v>
                </c:pt>
                <c:pt idx="326">
                  <c:v>167034984</c:v>
                </c:pt>
                <c:pt idx="327">
                  <c:v>167575136</c:v>
                </c:pt>
                <c:pt idx="328">
                  <c:v>168116776</c:v>
                </c:pt>
                <c:pt idx="329">
                  <c:v>168656936</c:v>
                </c:pt>
                <c:pt idx="330">
                  <c:v>169197632</c:v>
                </c:pt>
                <c:pt idx="331">
                  <c:v>169736800</c:v>
                </c:pt>
                <c:pt idx="332">
                  <c:v>170277024</c:v>
                </c:pt>
                <c:pt idx="333">
                  <c:v>170817120</c:v>
                </c:pt>
                <c:pt idx="334">
                  <c:v>171358352</c:v>
                </c:pt>
                <c:pt idx="335">
                  <c:v>171899680</c:v>
                </c:pt>
                <c:pt idx="336">
                  <c:v>172442872</c:v>
                </c:pt>
                <c:pt idx="337">
                  <c:v>172985320</c:v>
                </c:pt>
                <c:pt idx="338">
                  <c:v>173527288</c:v>
                </c:pt>
                <c:pt idx="339">
                  <c:v>174068432</c:v>
                </c:pt>
                <c:pt idx="340">
                  <c:v>174610016</c:v>
                </c:pt>
                <c:pt idx="341">
                  <c:v>175152240</c:v>
                </c:pt>
                <c:pt idx="342">
                  <c:v>175692728</c:v>
                </c:pt>
                <c:pt idx="343">
                  <c:v>176234112</c:v>
                </c:pt>
                <c:pt idx="344">
                  <c:v>176775712</c:v>
                </c:pt>
                <c:pt idx="345">
                  <c:v>177317664</c:v>
                </c:pt>
                <c:pt idx="346">
                  <c:v>177860104</c:v>
                </c:pt>
                <c:pt idx="347">
                  <c:v>178402448</c:v>
                </c:pt>
                <c:pt idx="348">
                  <c:v>178944360</c:v>
                </c:pt>
                <c:pt idx="349">
                  <c:v>179485120</c:v>
                </c:pt>
                <c:pt idx="350">
                  <c:v>180027160</c:v>
                </c:pt>
                <c:pt idx="351">
                  <c:v>180570304</c:v>
                </c:pt>
                <c:pt idx="352">
                  <c:v>181112560</c:v>
                </c:pt>
                <c:pt idx="353">
                  <c:v>181655256</c:v>
                </c:pt>
                <c:pt idx="354">
                  <c:v>182197152</c:v>
                </c:pt>
                <c:pt idx="355">
                  <c:v>182739464</c:v>
                </c:pt>
                <c:pt idx="356">
                  <c:v>183282832</c:v>
                </c:pt>
                <c:pt idx="357">
                  <c:v>183826120</c:v>
                </c:pt>
                <c:pt idx="358">
                  <c:v>184368760</c:v>
                </c:pt>
                <c:pt idx="359">
                  <c:v>184911736</c:v>
                </c:pt>
                <c:pt idx="360">
                  <c:v>185454568</c:v>
                </c:pt>
                <c:pt idx="361">
                  <c:v>185997744</c:v>
                </c:pt>
                <c:pt idx="362">
                  <c:v>186541128</c:v>
                </c:pt>
                <c:pt idx="363">
                  <c:v>187084904</c:v>
                </c:pt>
                <c:pt idx="364">
                  <c:v>187628592</c:v>
                </c:pt>
                <c:pt idx="365">
                  <c:v>188172216</c:v>
                </c:pt>
                <c:pt idx="366">
                  <c:v>188715768</c:v>
                </c:pt>
                <c:pt idx="367">
                  <c:v>189259504</c:v>
                </c:pt>
                <c:pt idx="368">
                  <c:v>189803432</c:v>
                </c:pt>
                <c:pt idx="369">
                  <c:v>190347288</c:v>
                </c:pt>
                <c:pt idx="370">
                  <c:v>190891152</c:v>
                </c:pt>
                <c:pt idx="371">
                  <c:v>191435104</c:v>
                </c:pt>
                <c:pt idx="372">
                  <c:v>191979040</c:v>
                </c:pt>
                <c:pt idx="373">
                  <c:v>192523008</c:v>
                </c:pt>
                <c:pt idx="374">
                  <c:v>193066704</c:v>
                </c:pt>
                <c:pt idx="375">
                  <c:v>193610696</c:v>
                </c:pt>
                <c:pt idx="376">
                  <c:v>194154688</c:v>
                </c:pt>
                <c:pt idx="377">
                  <c:v>194698672</c:v>
                </c:pt>
                <c:pt idx="378">
                  <c:v>195242656</c:v>
                </c:pt>
                <c:pt idx="379">
                  <c:v>195786656</c:v>
                </c:pt>
                <c:pt idx="380">
                  <c:v>196330656</c:v>
                </c:pt>
                <c:pt idx="381">
                  <c:v>196874656</c:v>
                </c:pt>
                <c:pt idx="382">
                  <c:v>197418656</c:v>
                </c:pt>
                <c:pt idx="383">
                  <c:v>197962656</c:v>
                </c:pt>
                <c:pt idx="384">
                  <c:v>198506640</c:v>
                </c:pt>
                <c:pt idx="385">
                  <c:v>199050640</c:v>
                </c:pt>
                <c:pt idx="386">
                  <c:v>199594640</c:v>
                </c:pt>
                <c:pt idx="387">
                  <c:v>200138640</c:v>
                </c:pt>
                <c:pt idx="388">
                  <c:v>200682640</c:v>
                </c:pt>
                <c:pt idx="389">
                  <c:v>201226624</c:v>
                </c:pt>
                <c:pt idx="390">
                  <c:v>201770616</c:v>
                </c:pt>
                <c:pt idx="391">
                  <c:v>202314616</c:v>
                </c:pt>
                <c:pt idx="392">
                  <c:v>202858616</c:v>
                </c:pt>
                <c:pt idx="393">
                  <c:v>203402616</c:v>
                </c:pt>
                <c:pt idx="394">
                  <c:v>203946616</c:v>
                </c:pt>
                <c:pt idx="395">
                  <c:v>204490616</c:v>
                </c:pt>
                <c:pt idx="396">
                  <c:v>204955464</c:v>
                </c:pt>
                <c:pt idx="397">
                  <c:v>205499464</c:v>
                </c:pt>
                <c:pt idx="398">
                  <c:v>206043456</c:v>
                </c:pt>
                <c:pt idx="399">
                  <c:v>206587456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B-C749-B7DA-13445A1B87E3}"/>
            </c:ext>
          </c:extLst>
        </c:ser>
        <c:ser>
          <c:idx val="1"/>
          <c:order val="2"/>
          <c:tx>
            <c:strRef>
              <c:f>Data!$AG$5</c:f>
              <c:strCache>
                <c:ptCount val="1"/>
                <c:pt idx="0">
                  <c:v>adaptive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Data!$AG$6:$AG$405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5984</c:v>
                </c:pt>
                <c:pt idx="5">
                  <c:v>17136</c:v>
                </c:pt>
                <c:pt idx="6">
                  <c:v>37536</c:v>
                </c:pt>
                <c:pt idx="7">
                  <c:v>49504</c:v>
                </c:pt>
                <c:pt idx="8">
                  <c:v>69360</c:v>
                </c:pt>
                <c:pt idx="9">
                  <c:v>84048</c:v>
                </c:pt>
                <c:pt idx="10">
                  <c:v>99008</c:v>
                </c:pt>
                <c:pt idx="11">
                  <c:v>121856</c:v>
                </c:pt>
                <c:pt idx="12">
                  <c:v>144976</c:v>
                </c:pt>
                <c:pt idx="13">
                  <c:v>169184</c:v>
                </c:pt>
                <c:pt idx="14">
                  <c:v>194480</c:v>
                </c:pt>
                <c:pt idx="15">
                  <c:v>223312</c:v>
                </c:pt>
                <c:pt idx="16">
                  <c:v>250512</c:v>
                </c:pt>
                <c:pt idx="17">
                  <c:v>283968</c:v>
                </c:pt>
                <c:pt idx="18">
                  <c:v>310896</c:v>
                </c:pt>
                <c:pt idx="19">
                  <c:v>338368</c:v>
                </c:pt>
                <c:pt idx="20">
                  <c:v>366656</c:v>
                </c:pt>
                <c:pt idx="21">
                  <c:v>395488</c:v>
                </c:pt>
                <c:pt idx="22">
                  <c:v>425136</c:v>
                </c:pt>
                <c:pt idx="23">
                  <c:v>456416</c:v>
                </c:pt>
                <c:pt idx="24">
                  <c:v>483888</c:v>
                </c:pt>
                <c:pt idx="25">
                  <c:v>511088</c:v>
                </c:pt>
                <c:pt idx="26">
                  <c:v>537744</c:v>
                </c:pt>
                <c:pt idx="27">
                  <c:v>567392</c:v>
                </c:pt>
                <c:pt idx="28">
                  <c:v>597856</c:v>
                </c:pt>
                <c:pt idx="29">
                  <c:v>629136</c:v>
                </c:pt>
                <c:pt idx="30">
                  <c:v>660960</c:v>
                </c:pt>
                <c:pt idx="31">
                  <c:v>692512</c:v>
                </c:pt>
                <c:pt idx="32">
                  <c:v>722976</c:v>
                </c:pt>
                <c:pt idx="33">
                  <c:v>754800</c:v>
                </c:pt>
                <c:pt idx="34">
                  <c:v>790160</c:v>
                </c:pt>
                <c:pt idx="35">
                  <c:v>822800</c:v>
                </c:pt>
                <c:pt idx="36">
                  <c:v>852176</c:v>
                </c:pt>
                <c:pt idx="37">
                  <c:v>885904</c:v>
                </c:pt>
                <c:pt idx="38">
                  <c:v>922080</c:v>
                </c:pt>
                <c:pt idx="39">
                  <c:v>957984</c:v>
                </c:pt>
                <c:pt idx="40">
                  <c:v>992528</c:v>
                </c:pt>
                <c:pt idx="41">
                  <c:v>1028432</c:v>
                </c:pt>
                <c:pt idx="42">
                  <c:v>1066512</c:v>
                </c:pt>
                <c:pt idx="43">
                  <c:v>1100240</c:v>
                </c:pt>
                <c:pt idx="44">
                  <c:v>1137232</c:v>
                </c:pt>
                <c:pt idx="45">
                  <c:v>1181568</c:v>
                </c:pt>
                <c:pt idx="46">
                  <c:v>1225632</c:v>
                </c:pt>
                <c:pt idx="47">
                  <c:v>1267248</c:v>
                </c:pt>
                <c:pt idx="48">
                  <c:v>1309952</c:v>
                </c:pt>
                <c:pt idx="49">
                  <c:v>1351024</c:v>
                </c:pt>
                <c:pt idx="50">
                  <c:v>1396448</c:v>
                </c:pt>
                <c:pt idx="51">
                  <c:v>1442144</c:v>
                </c:pt>
                <c:pt idx="52">
                  <c:v>1490832</c:v>
                </c:pt>
                <c:pt idx="53">
                  <c:v>1534352</c:v>
                </c:pt>
                <c:pt idx="54">
                  <c:v>1576240</c:v>
                </c:pt>
                <c:pt idx="55">
                  <c:v>1619488</c:v>
                </c:pt>
                <c:pt idx="56">
                  <c:v>1663280</c:v>
                </c:pt>
                <c:pt idx="57">
                  <c:v>1706256</c:v>
                </c:pt>
                <c:pt idx="58">
                  <c:v>1748416</c:v>
                </c:pt>
                <c:pt idx="59">
                  <c:v>1793296</c:v>
                </c:pt>
                <c:pt idx="60">
                  <c:v>1835728</c:v>
                </c:pt>
                <c:pt idx="61">
                  <c:v>1875712</c:v>
                </c:pt>
                <c:pt idx="62">
                  <c:v>1916784</c:v>
                </c:pt>
                <c:pt idx="63">
                  <c:v>1956496</c:v>
                </c:pt>
                <c:pt idx="64">
                  <c:v>2001648</c:v>
                </c:pt>
                <c:pt idx="65">
                  <c:v>2043808</c:v>
                </c:pt>
                <c:pt idx="66">
                  <c:v>2084608</c:v>
                </c:pt>
                <c:pt idx="67">
                  <c:v>2130576</c:v>
                </c:pt>
                <c:pt idx="68">
                  <c:v>2187152</c:v>
                </c:pt>
                <c:pt idx="69">
                  <c:v>2292416</c:v>
                </c:pt>
                <c:pt idx="70">
                  <c:v>2359056</c:v>
                </c:pt>
                <c:pt idx="71">
                  <c:v>2422432</c:v>
                </c:pt>
                <c:pt idx="72">
                  <c:v>2487984</c:v>
                </c:pt>
                <c:pt idx="73">
                  <c:v>2584272</c:v>
                </c:pt>
                <c:pt idx="74">
                  <c:v>2648736</c:v>
                </c:pt>
                <c:pt idx="75">
                  <c:v>2720544</c:v>
                </c:pt>
                <c:pt idx="76">
                  <c:v>2797792</c:v>
                </c:pt>
                <c:pt idx="77">
                  <c:v>2864432</c:v>
                </c:pt>
                <c:pt idx="78">
                  <c:v>2919920</c:v>
                </c:pt>
                <c:pt idx="79">
                  <c:v>2981120</c:v>
                </c:pt>
                <c:pt idx="80">
                  <c:v>3068704</c:v>
                </c:pt>
                <c:pt idx="81">
                  <c:v>3141872</c:v>
                </c:pt>
                <c:pt idx="82">
                  <c:v>3215312</c:v>
                </c:pt>
                <c:pt idx="83">
                  <c:v>3291472</c:v>
                </c:pt>
                <c:pt idx="84">
                  <c:v>3370080</c:v>
                </c:pt>
                <c:pt idx="85">
                  <c:v>3431824</c:v>
                </c:pt>
                <c:pt idx="86">
                  <c:v>3490032</c:v>
                </c:pt>
                <c:pt idx="87">
                  <c:v>3550416</c:v>
                </c:pt>
                <c:pt idx="88">
                  <c:v>3617872</c:v>
                </c:pt>
                <c:pt idx="89">
                  <c:v>3698656</c:v>
                </c:pt>
                <c:pt idx="90">
                  <c:v>3794672</c:v>
                </c:pt>
                <c:pt idx="91">
                  <c:v>3887696</c:v>
                </c:pt>
                <c:pt idx="92">
                  <c:v>3988336</c:v>
                </c:pt>
                <c:pt idx="93">
                  <c:v>4091152</c:v>
                </c:pt>
                <c:pt idx="94">
                  <c:v>4189072</c:v>
                </c:pt>
                <c:pt idx="95">
                  <c:v>4294064</c:v>
                </c:pt>
                <c:pt idx="96">
                  <c:v>4393888</c:v>
                </c:pt>
                <c:pt idx="97">
                  <c:v>4506496</c:v>
                </c:pt>
                <c:pt idx="98">
                  <c:v>4655008</c:v>
                </c:pt>
                <c:pt idx="99">
                  <c:v>4798080</c:v>
                </c:pt>
                <c:pt idx="100">
                  <c:v>4927552</c:v>
                </c:pt>
                <c:pt idx="101">
                  <c:v>5062736</c:v>
                </c:pt>
                <c:pt idx="102">
                  <c:v>5196016</c:v>
                </c:pt>
                <c:pt idx="103">
                  <c:v>5323040</c:v>
                </c:pt>
                <c:pt idx="104">
                  <c:v>5461488</c:v>
                </c:pt>
                <c:pt idx="105">
                  <c:v>5605104</c:v>
                </c:pt>
                <c:pt idx="106">
                  <c:v>5750896</c:v>
                </c:pt>
                <c:pt idx="107">
                  <c:v>5897504</c:v>
                </c:pt>
                <c:pt idx="108">
                  <c:v>6062064</c:v>
                </c:pt>
                <c:pt idx="109">
                  <c:v>6239408</c:v>
                </c:pt>
                <c:pt idx="110">
                  <c:v>6433616</c:v>
                </c:pt>
                <c:pt idx="111">
                  <c:v>6614496</c:v>
                </c:pt>
                <c:pt idx="112">
                  <c:v>6780960</c:v>
                </c:pt>
                <c:pt idx="113">
                  <c:v>6959392</c:v>
                </c:pt>
                <c:pt idx="114">
                  <c:v>7147072</c:v>
                </c:pt>
                <c:pt idx="115">
                  <c:v>7310544</c:v>
                </c:pt>
                <c:pt idx="116">
                  <c:v>7491424</c:v>
                </c:pt>
                <c:pt idx="117">
                  <c:v>7661696</c:v>
                </c:pt>
                <c:pt idx="118">
                  <c:v>7823264</c:v>
                </c:pt>
                <c:pt idx="119">
                  <c:v>7997072</c:v>
                </c:pt>
                <c:pt idx="120">
                  <c:v>8165168</c:v>
                </c:pt>
                <c:pt idx="121">
                  <c:v>8325104</c:v>
                </c:pt>
                <c:pt idx="122">
                  <c:v>8491296</c:v>
                </c:pt>
                <c:pt idx="123">
                  <c:v>8680064</c:v>
                </c:pt>
                <c:pt idx="124">
                  <c:v>8877536</c:v>
                </c:pt>
                <c:pt idx="125">
                  <c:v>9060320</c:v>
                </c:pt>
                <c:pt idx="126">
                  <c:v>9227328</c:v>
                </c:pt>
                <c:pt idx="127">
                  <c:v>9408208</c:v>
                </c:pt>
                <c:pt idx="128">
                  <c:v>9591808</c:v>
                </c:pt>
                <c:pt idx="129">
                  <c:v>9765616</c:v>
                </c:pt>
                <c:pt idx="130">
                  <c:v>9940240</c:v>
                </c:pt>
                <c:pt idx="131">
                  <c:v>10123024</c:v>
                </c:pt>
                <c:pt idx="132">
                  <c:v>10299824</c:v>
                </c:pt>
                <c:pt idx="133">
                  <c:v>10479616</c:v>
                </c:pt>
                <c:pt idx="134">
                  <c:v>10650976</c:v>
                </c:pt>
                <c:pt idx="135">
                  <c:v>10834848</c:v>
                </c:pt>
                <c:pt idx="136">
                  <c:v>11011648</c:v>
                </c:pt>
                <c:pt idx="137">
                  <c:v>11196336</c:v>
                </c:pt>
                <c:pt idx="138">
                  <c:v>11372320</c:v>
                </c:pt>
                <c:pt idx="139">
                  <c:v>11545856</c:v>
                </c:pt>
                <c:pt idx="140">
                  <c:v>11738432</c:v>
                </c:pt>
                <c:pt idx="141">
                  <c:v>11926928</c:v>
                </c:pt>
                <c:pt idx="142">
                  <c:v>12144528</c:v>
                </c:pt>
                <c:pt idx="143">
                  <c:v>12395312</c:v>
                </c:pt>
                <c:pt idx="144">
                  <c:v>12628416</c:v>
                </c:pt>
                <c:pt idx="145">
                  <c:v>12849552</c:v>
                </c:pt>
                <c:pt idx="146">
                  <c:v>13071776</c:v>
                </c:pt>
                <c:pt idx="147">
                  <c:v>13286112</c:v>
                </c:pt>
                <c:pt idx="148">
                  <c:v>13505888</c:v>
                </c:pt>
                <c:pt idx="149">
                  <c:v>13746064</c:v>
                </c:pt>
                <c:pt idx="150">
                  <c:v>13998752</c:v>
                </c:pt>
                <c:pt idx="151">
                  <c:v>14264224</c:v>
                </c:pt>
                <c:pt idx="152">
                  <c:v>14487264</c:v>
                </c:pt>
                <c:pt idx="153">
                  <c:v>14750832</c:v>
                </c:pt>
                <c:pt idx="154">
                  <c:v>15015216</c:v>
                </c:pt>
                <c:pt idx="155">
                  <c:v>15284768</c:v>
                </c:pt>
                <c:pt idx="156">
                  <c:v>15514880</c:v>
                </c:pt>
                <c:pt idx="157">
                  <c:v>15768112</c:v>
                </c:pt>
                <c:pt idx="158">
                  <c:v>16042016</c:v>
                </c:pt>
                <c:pt idx="159">
                  <c:v>16345024</c:v>
                </c:pt>
                <c:pt idx="160">
                  <c:v>16631984</c:v>
                </c:pt>
                <c:pt idx="161">
                  <c:v>16889024</c:v>
                </c:pt>
                <c:pt idx="162">
                  <c:v>17130560</c:v>
                </c:pt>
                <c:pt idx="163">
                  <c:v>17362304</c:v>
                </c:pt>
                <c:pt idx="164">
                  <c:v>17574464</c:v>
                </c:pt>
                <c:pt idx="165">
                  <c:v>17796416</c:v>
                </c:pt>
                <c:pt idx="166">
                  <c:v>18041216</c:v>
                </c:pt>
                <c:pt idx="167">
                  <c:v>18280848</c:v>
                </c:pt>
                <c:pt idx="168">
                  <c:v>18506608</c:v>
                </c:pt>
                <c:pt idx="169">
                  <c:v>18776160</c:v>
                </c:pt>
                <c:pt idx="170">
                  <c:v>19057952</c:v>
                </c:pt>
                <c:pt idx="171">
                  <c:v>19358512</c:v>
                </c:pt>
                <c:pt idx="172">
                  <c:v>19743392</c:v>
                </c:pt>
                <c:pt idx="173">
                  <c:v>19996896</c:v>
                </c:pt>
                <c:pt idx="174">
                  <c:v>20277328</c:v>
                </c:pt>
                <c:pt idx="175">
                  <c:v>20528384</c:v>
                </c:pt>
                <c:pt idx="176">
                  <c:v>20745984</c:v>
                </c:pt>
                <c:pt idx="177">
                  <c:v>20970384</c:v>
                </c:pt>
                <c:pt idx="178">
                  <c:v>21224704</c:v>
                </c:pt>
                <c:pt idx="179">
                  <c:v>21460800</c:v>
                </c:pt>
                <c:pt idx="180">
                  <c:v>21685472</c:v>
                </c:pt>
                <c:pt idx="181">
                  <c:v>21907424</c:v>
                </c:pt>
                <c:pt idx="182">
                  <c:v>22137808</c:v>
                </c:pt>
                <c:pt idx="183">
                  <c:v>22354320</c:v>
                </c:pt>
                <c:pt idx="184">
                  <c:v>22580896</c:v>
                </c:pt>
                <c:pt idx="185">
                  <c:v>22807200</c:v>
                </c:pt>
                <c:pt idx="186">
                  <c:v>23022896</c:v>
                </c:pt>
                <c:pt idx="187">
                  <c:v>23241040</c:v>
                </c:pt>
                <c:pt idx="188">
                  <c:v>23477680</c:v>
                </c:pt>
                <c:pt idx="189">
                  <c:v>23679504</c:v>
                </c:pt>
                <c:pt idx="190">
                  <c:v>23881056</c:v>
                </c:pt>
                <c:pt idx="191">
                  <c:v>24110352</c:v>
                </c:pt>
                <c:pt idx="192">
                  <c:v>24372016</c:v>
                </c:pt>
                <c:pt idx="193">
                  <c:v>24653264</c:v>
                </c:pt>
                <c:pt idx="194">
                  <c:v>24989728</c:v>
                </c:pt>
                <c:pt idx="195">
                  <c:v>25347136</c:v>
                </c:pt>
                <c:pt idx="196">
                  <c:v>25663472</c:v>
                </c:pt>
                <c:pt idx="197">
                  <c:v>25933296</c:v>
                </c:pt>
                <c:pt idx="198">
                  <c:v>26207744</c:v>
                </c:pt>
                <c:pt idx="199">
                  <c:v>26520272</c:v>
                </c:pt>
                <c:pt idx="200">
                  <c:v>26800432</c:v>
                </c:pt>
                <c:pt idx="201">
                  <c:v>27059648</c:v>
                </c:pt>
                <c:pt idx="202">
                  <c:v>27310976</c:v>
                </c:pt>
                <c:pt idx="203">
                  <c:v>27559584</c:v>
                </c:pt>
                <c:pt idx="204">
                  <c:v>27843008</c:v>
                </c:pt>
                <c:pt idx="205">
                  <c:v>28118000</c:v>
                </c:pt>
                <c:pt idx="206">
                  <c:v>28344032</c:v>
                </c:pt>
                <c:pt idx="207">
                  <c:v>28593728</c:v>
                </c:pt>
                <c:pt idx="208">
                  <c:v>28857024</c:v>
                </c:pt>
                <c:pt idx="209">
                  <c:v>29116512</c:v>
                </c:pt>
                <c:pt idx="210">
                  <c:v>29356416</c:v>
                </c:pt>
                <c:pt idx="211">
                  <c:v>29603936</c:v>
                </c:pt>
                <c:pt idx="212">
                  <c:v>29877296</c:v>
                </c:pt>
                <c:pt idx="213">
                  <c:v>30143584</c:v>
                </c:pt>
                <c:pt idx="214">
                  <c:v>30404704</c:v>
                </c:pt>
                <c:pt idx="215">
                  <c:v>30638624</c:v>
                </c:pt>
                <c:pt idx="216">
                  <c:v>30903280</c:v>
                </c:pt>
                <c:pt idx="217">
                  <c:v>31187792</c:v>
                </c:pt>
                <c:pt idx="218">
                  <c:v>31457888</c:v>
                </c:pt>
                <c:pt idx="219">
                  <c:v>31707584</c:v>
                </c:pt>
                <c:pt idx="220">
                  <c:v>31967616</c:v>
                </c:pt>
                <c:pt idx="221">
                  <c:v>32201808</c:v>
                </c:pt>
                <c:pt idx="222">
                  <c:v>32496656</c:v>
                </c:pt>
                <c:pt idx="223">
                  <c:v>32738464</c:v>
                </c:pt>
                <c:pt idx="224">
                  <c:v>32992784</c:v>
                </c:pt>
                <c:pt idx="225">
                  <c:v>33262608</c:v>
                </c:pt>
                <c:pt idx="226">
                  <c:v>33525904</c:v>
                </c:pt>
                <c:pt idx="227">
                  <c:v>33792464</c:v>
                </c:pt>
                <c:pt idx="228">
                  <c:v>34023936</c:v>
                </c:pt>
                <c:pt idx="229">
                  <c:v>34332656</c:v>
                </c:pt>
                <c:pt idx="230">
                  <c:v>34594320</c:v>
                </c:pt>
                <c:pt idx="231">
                  <c:v>34840480</c:v>
                </c:pt>
                <c:pt idx="232">
                  <c:v>35256912</c:v>
                </c:pt>
                <c:pt idx="233">
                  <c:v>35538432</c:v>
                </c:pt>
                <c:pt idx="234">
                  <c:v>35807168</c:v>
                </c:pt>
                <c:pt idx="235">
                  <c:v>36086784</c:v>
                </c:pt>
                <c:pt idx="236">
                  <c:v>36436304</c:v>
                </c:pt>
                <c:pt idx="237">
                  <c:v>36737136</c:v>
                </c:pt>
                <c:pt idx="238">
                  <c:v>36970784</c:v>
                </c:pt>
                <c:pt idx="239">
                  <c:v>37216128</c:v>
                </c:pt>
                <c:pt idx="240">
                  <c:v>37470176</c:v>
                </c:pt>
                <c:pt idx="241">
                  <c:v>37757680</c:v>
                </c:pt>
                <c:pt idx="242">
                  <c:v>37955968</c:v>
                </c:pt>
                <c:pt idx="243">
                  <c:v>38169488</c:v>
                </c:pt>
                <c:pt idx="244">
                  <c:v>38390080</c:v>
                </c:pt>
                <c:pt idx="245">
                  <c:v>38644400</c:v>
                </c:pt>
                <c:pt idx="246">
                  <c:v>38944960</c:v>
                </c:pt>
                <c:pt idx="247">
                  <c:v>39211792</c:v>
                </c:pt>
                <c:pt idx="248">
                  <c:v>39486784</c:v>
                </c:pt>
                <c:pt idx="249">
                  <c:v>39733488</c:v>
                </c:pt>
                <c:pt idx="250">
                  <c:v>40000864</c:v>
                </c:pt>
                <c:pt idx="251">
                  <c:v>40270416</c:v>
                </c:pt>
                <c:pt idx="252">
                  <c:v>40548400</c:v>
                </c:pt>
                <c:pt idx="253">
                  <c:v>40801088</c:v>
                </c:pt>
                <c:pt idx="254">
                  <c:v>41095392</c:v>
                </c:pt>
                <c:pt idx="255">
                  <c:v>41354880</c:v>
                </c:pt>
                <c:pt idx="256">
                  <c:v>41595328</c:v>
                </c:pt>
                <c:pt idx="257">
                  <c:v>41825984</c:v>
                </c:pt>
                <c:pt idx="258">
                  <c:v>42081120</c:v>
                </c:pt>
                <c:pt idx="259">
                  <c:v>42352576</c:v>
                </c:pt>
                <c:pt idx="260">
                  <c:v>42608800</c:v>
                </c:pt>
                <c:pt idx="261">
                  <c:v>42878624</c:v>
                </c:pt>
                <c:pt idx="262">
                  <c:v>43142464</c:v>
                </c:pt>
                <c:pt idx="263">
                  <c:v>43416640</c:v>
                </c:pt>
                <c:pt idx="264">
                  <c:v>43661712</c:v>
                </c:pt>
                <c:pt idx="265">
                  <c:v>43908416</c:v>
                </c:pt>
                <c:pt idx="266">
                  <c:v>44158384</c:v>
                </c:pt>
                <c:pt idx="267">
                  <c:v>44577536</c:v>
                </c:pt>
                <c:pt idx="268">
                  <c:v>45114464</c:v>
                </c:pt>
                <c:pt idx="269">
                  <c:v>45862736</c:v>
                </c:pt>
                <c:pt idx="270">
                  <c:v>46855264</c:v>
                </c:pt>
                <c:pt idx="271">
                  <c:v>47687856</c:v>
                </c:pt>
                <c:pt idx="272">
                  <c:v>47910896</c:v>
                </c:pt>
                <c:pt idx="273">
                  <c:v>48147808</c:v>
                </c:pt>
                <c:pt idx="274">
                  <c:v>48379824</c:v>
                </c:pt>
                <c:pt idx="275">
                  <c:v>48637408</c:v>
                </c:pt>
                <c:pt idx="276">
                  <c:v>48864800</c:v>
                </c:pt>
                <c:pt idx="277">
                  <c:v>49106064</c:v>
                </c:pt>
                <c:pt idx="278">
                  <c:v>49342976</c:v>
                </c:pt>
                <c:pt idx="279">
                  <c:v>49583424</c:v>
                </c:pt>
                <c:pt idx="280">
                  <c:v>49829856</c:v>
                </c:pt>
                <c:pt idx="281">
                  <c:v>50086352</c:v>
                </c:pt>
                <c:pt idx="282">
                  <c:v>50307760</c:v>
                </c:pt>
                <c:pt idx="283">
                  <c:v>50555824</c:v>
                </c:pt>
                <c:pt idx="284">
                  <c:v>50812048</c:v>
                </c:pt>
                <c:pt idx="285">
                  <c:v>51074800</c:v>
                </c:pt>
                <c:pt idx="286">
                  <c:v>51307904</c:v>
                </c:pt>
                <c:pt idx="287">
                  <c:v>51514624</c:v>
                </c:pt>
                <c:pt idx="288">
                  <c:v>51744736</c:v>
                </c:pt>
                <c:pt idx="289">
                  <c:v>51998512</c:v>
                </c:pt>
                <c:pt idx="290">
                  <c:v>52238960</c:v>
                </c:pt>
                <c:pt idx="291">
                  <c:v>52463632</c:v>
                </c:pt>
                <c:pt idx="292">
                  <c:v>52710336</c:v>
                </c:pt>
                <c:pt idx="293">
                  <c:v>53003552</c:v>
                </c:pt>
                <c:pt idx="294">
                  <c:v>53279632</c:v>
                </c:pt>
                <c:pt idx="295">
                  <c:v>53537488</c:v>
                </c:pt>
                <c:pt idx="296">
                  <c:v>53798608</c:v>
                </c:pt>
                <c:pt idx="297">
                  <c:v>54060544</c:v>
                </c:pt>
                <c:pt idx="298">
                  <c:v>54339344</c:v>
                </c:pt>
                <c:pt idx="299">
                  <c:v>54585504</c:v>
                </c:pt>
                <c:pt idx="300">
                  <c:v>54842272</c:v>
                </c:pt>
                <c:pt idx="301">
                  <c:v>55118080</c:v>
                </c:pt>
                <c:pt idx="302">
                  <c:v>55387632</c:v>
                </c:pt>
                <c:pt idx="303">
                  <c:v>55661536</c:v>
                </c:pt>
                <c:pt idx="304">
                  <c:v>55944416</c:v>
                </c:pt>
                <c:pt idx="305">
                  <c:v>56229200</c:v>
                </c:pt>
                <c:pt idx="306">
                  <c:v>56499024</c:v>
                </c:pt>
                <c:pt idx="307">
                  <c:v>56763408</c:v>
                </c:pt>
                <c:pt idx="308">
                  <c:v>57010384</c:v>
                </c:pt>
                <c:pt idx="309">
                  <c:v>57260624</c:v>
                </c:pt>
                <c:pt idx="310">
                  <c:v>57520656</c:v>
                </c:pt>
                <c:pt idx="311">
                  <c:v>57781776</c:v>
                </c:pt>
                <c:pt idx="312">
                  <c:v>58048336</c:v>
                </c:pt>
                <c:pt idx="313">
                  <c:v>58317344</c:v>
                </c:pt>
                <c:pt idx="314">
                  <c:v>58591792</c:v>
                </c:pt>
                <c:pt idx="315">
                  <c:v>58876848</c:v>
                </c:pt>
                <c:pt idx="316">
                  <c:v>59125728</c:v>
                </c:pt>
                <c:pt idx="317">
                  <c:v>59420848</c:v>
                </c:pt>
                <c:pt idx="318">
                  <c:v>59733920</c:v>
                </c:pt>
                <c:pt idx="319">
                  <c:v>60025232</c:v>
                </c:pt>
                <c:pt idx="320">
                  <c:v>60313552</c:v>
                </c:pt>
                <c:pt idx="321">
                  <c:v>60579840</c:v>
                </c:pt>
                <c:pt idx="322">
                  <c:v>60862448</c:v>
                </c:pt>
                <c:pt idx="323">
                  <c:v>61140432</c:v>
                </c:pt>
                <c:pt idx="324">
                  <c:v>61436912</c:v>
                </c:pt>
                <c:pt idx="325">
                  <c:v>61729312</c:v>
                </c:pt>
                <c:pt idx="326">
                  <c:v>62072032</c:v>
                </c:pt>
                <c:pt idx="327">
                  <c:v>62453648</c:v>
                </c:pt>
                <c:pt idx="328">
                  <c:v>62823296</c:v>
                </c:pt>
                <c:pt idx="329">
                  <c:v>63148608</c:v>
                </c:pt>
                <c:pt idx="330">
                  <c:v>63486432</c:v>
                </c:pt>
                <c:pt idx="331">
                  <c:v>63824528</c:v>
                </c:pt>
                <c:pt idx="332">
                  <c:v>64184112</c:v>
                </c:pt>
                <c:pt idx="333">
                  <c:v>64569808</c:v>
                </c:pt>
                <c:pt idx="334">
                  <c:v>65024864</c:v>
                </c:pt>
                <c:pt idx="335">
                  <c:v>65488896</c:v>
                </c:pt>
                <c:pt idx="336">
                  <c:v>66090288</c:v>
                </c:pt>
                <c:pt idx="337">
                  <c:v>66580160</c:v>
                </c:pt>
                <c:pt idx="338">
                  <c:v>67049904</c:v>
                </c:pt>
                <c:pt idx="339">
                  <c:v>67516384</c:v>
                </c:pt>
                <c:pt idx="340">
                  <c:v>67977424</c:v>
                </c:pt>
                <c:pt idx="341">
                  <c:v>68459952</c:v>
                </c:pt>
                <c:pt idx="342">
                  <c:v>68965872</c:v>
                </c:pt>
                <c:pt idx="343">
                  <c:v>69463088</c:v>
                </c:pt>
                <c:pt idx="344">
                  <c:v>70002464</c:v>
                </c:pt>
                <c:pt idx="345">
                  <c:v>70505392</c:v>
                </c:pt>
                <c:pt idx="346">
                  <c:v>71057008</c:v>
                </c:pt>
                <c:pt idx="347">
                  <c:v>71575712</c:v>
                </c:pt>
                <c:pt idx="348">
                  <c:v>72113184</c:v>
                </c:pt>
                <c:pt idx="349">
                  <c:v>72567152</c:v>
                </c:pt>
                <c:pt idx="350">
                  <c:v>73019216</c:v>
                </c:pt>
                <c:pt idx="351">
                  <c:v>73474272</c:v>
                </c:pt>
                <c:pt idx="352">
                  <c:v>73977200</c:v>
                </c:pt>
                <c:pt idx="353">
                  <c:v>74449664</c:v>
                </c:pt>
                <c:pt idx="354">
                  <c:v>74879696</c:v>
                </c:pt>
                <c:pt idx="355">
                  <c:v>75366304</c:v>
                </c:pt>
                <c:pt idx="356">
                  <c:v>75897248</c:v>
                </c:pt>
                <c:pt idx="357">
                  <c:v>76389024</c:v>
                </c:pt>
                <c:pt idx="358">
                  <c:v>76879168</c:v>
                </c:pt>
                <c:pt idx="359">
                  <c:v>77410112</c:v>
                </c:pt>
                <c:pt idx="360">
                  <c:v>77987296</c:v>
                </c:pt>
                <c:pt idx="361">
                  <c:v>78572912</c:v>
                </c:pt>
                <c:pt idx="362">
                  <c:v>79168864</c:v>
                </c:pt>
                <c:pt idx="363">
                  <c:v>79836352</c:v>
                </c:pt>
                <c:pt idx="364">
                  <c:v>80457328</c:v>
                </c:pt>
                <c:pt idx="365">
                  <c:v>81107136</c:v>
                </c:pt>
                <c:pt idx="366">
                  <c:v>81767280</c:v>
                </c:pt>
                <c:pt idx="367">
                  <c:v>82486176</c:v>
                </c:pt>
                <c:pt idx="368">
                  <c:v>83200176</c:v>
                </c:pt>
                <c:pt idx="369">
                  <c:v>83893776</c:v>
                </c:pt>
                <c:pt idx="370">
                  <c:v>84600432</c:v>
                </c:pt>
                <c:pt idx="371">
                  <c:v>85428672</c:v>
                </c:pt>
                <c:pt idx="372">
                  <c:v>86316480</c:v>
                </c:pt>
                <c:pt idx="373">
                  <c:v>87268752</c:v>
                </c:pt>
                <c:pt idx="374">
                  <c:v>88213408</c:v>
                </c:pt>
                <c:pt idx="375">
                  <c:v>89351728</c:v>
                </c:pt>
                <c:pt idx="376">
                  <c:v>90516432</c:v>
                </c:pt>
                <c:pt idx="377">
                  <c:v>91515760</c:v>
                </c:pt>
                <c:pt idx="378">
                  <c:v>92539024</c:v>
                </c:pt>
                <c:pt idx="379">
                  <c:v>93783152</c:v>
                </c:pt>
                <c:pt idx="380">
                  <c:v>95071888</c:v>
                </c:pt>
                <c:pt idx="381">
                  <c:v>96208304</c:v>
                </c:pt>
                <c:pt idx="382">
                  <c:v>97377088</c:v>
                </c:pt>
                <c:pt idx="383">
                  <c:v>98628832</c:v>
                </c:pt>
                <c:pt idx="384">
                  <c:v>99837872</c:v>
                </c:pt>
                <c:pt idx="385">
                  <c:v>101178832</c:v>
                </c:pt>
                <c:pt idx="386">
                  <c:v>102694688</c:v>
                </c:pt>
                <c:pt idx="387">
                  <c:v>104112896</c:v>
                </c:pt>
                <c:pt idx="388">
                  <c:v>105479424</c:v>
                </c:pt>
                <c:pt idx="389">
                  <c:v>106912592</c:v>
                </c:pt>
                <c:pt idx="390">
                  <c:v>108359632</c:v>
                </c:pt>
                <c:pt idx="391">
                  <c:v>110035424</c:v>
                </c:pt>
                <c:pt idx="392">
                  <c:v>111540672</c:v>
                </c:pt>
                <c:pt idx="393">
                  <c:v>113087264</c:v>
                </c:pt>
                <c:pt idx="394">
                  <c:v>114678736</c:v>
                </c:pt>
                <c:pt idx="395">
                  <c:v>115995488</c:v>
                </c:pt>
                <c:pt idx="396">
                  <c:v>117158832</c:v>
                </c:pt>
                <c:pt idx="397">
                  <c:v>118599616</c:v>
                </c:pt>
                <c:pt idx="398">
                  <c:v>119972400</c:v>
                </c:pt>
                <c:pt idx="399">
                  <c:v>121364224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B-C749-B7DA-13445A1B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7791120"/>
        <c:axId val="-427788640"/>
      </c:lineChart>
      <c:catAx>
        <c:axId val="-4277911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88640"/>
        <c:crosses val="autoZero"/>
        <c:auto val="1"/>
        <c:lblAlgn val="ctr"/>
        <c:lblOffset val="100"/>
        <c:noMultiLvlLbl val="0"/>
      </c:catAx>
      <c:valAx>
        <c:axId val="-427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Bits Twiddled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bits (non-adaptive)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Data!$AY$6:$AY$405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9244</c:v>
                </c:pt>
                <c:pt idx="5">
                  <c:v>31093</c:v>
                </c:pt>
                <c:pt idx="6">
                  <c:v>58900</c:v>
                </c:pt>
                <c:pt idx="7">
                  <c:v>77706</c:v>
                </c:pt>
                <c:pt idx="8">
                  <c:v>103697</c:v>
                </c:pt>
                <c:pt idx="9">
                  <c:v>123375</c:v>
                </c:pt>
                <c:pt idx="10">
                  <c:v>144156</c:v>
                </c:pt>
                <c:pt idx="11">
                  <c:v>169838</c:v>
                </c:pt>
                <c:pt idx="12">
                  <c:v>198908</c:v>
                </c:pt>
                <c:pt idx="13">
                  <c:v>228585</c:v>
                </c:pt>
                <c:pt idx="14">
                  <c:v>261189</c:v>
                </c:pt>
                <c:pt idx="15">
                  <c:v>298293</c:v>
                </c:pt>
                <c:pt idx="16">
                  <c:v>336316</c:v>
                </c:pt>
                <c:pt idx="17">
                  <c:v>385248</c:v>
                </c:pt>
                <c:pt idx="18">
                  <c:v>425904</c:v>
                </c:pt>
                <c:pt idx="19">
                  <c:v>464771</c:v>
                </c:pt>
                <c:pt idx="20">
                  <c:v>505465</c:v>
                </c:pt>
                <c:pt idx="21">
                  <c:v>545904</c:v>
                </c:pt>
                <c:pt idx="22">
                  <c:v>586407</c:v>
                </c:pt>
                <c:pt idx="23">
                  <c:v>629121</c:v>
                </c:pt>
                <c:pt idx="24">
                  <c:v>670596</c:v>
                </c:pt>
                <c:pt idx="25">
                  <c:v>712171</c:v>
                </c:pt>
                <c:pt idx="26">
                  <c:v>756191</c:v>
                </c:pt>
                <c:pt idx="27">
                  <c:v>804917</c:v>
                </c:pt>
                <c:pt idx="28">
                  <c:v>850873</c:v>
                </c:pt>
                <c:pt idx="29">
                  <c:v>898422</c:v>
                </c:pt>
                <c:pt idx="30">
                  <c:v>944780</c:v>
                </c:pt>
                <c:pt idx="31">
                  <c:v>991378</c:v>
                </c:pt>
                <c:pt idx="32">
                  <c:v>1037849</c:v>
                </c:pt>
                <c:pt idx="33">
                  <c:v>1086913</c:v>
                </c:pt>
                <c:pt idx="34">
                  <c:v>1140138</c:v>
                </c:pt>
                <c:pt idx="35">
                  <c:v>1192015</c:v>
                </c:pt>
                <c:pt idx="36">
                  <c:v>1240024</c:v>
                </c:pt>
                <c:pt idx="37">
                  <c:v>1291963</c:v>
                </c:pt>
                <c:pt idx="38">
                  <c:v>1345501</c:v>
                </c:pt>
                <c:pt idx="39">
                  <c:v>1398427</c:v>
                </c:pt>
                <c:pt idx="40">
                  <c:v>1450580</c:v>
                </c:pt>
                <c:pt idx="41">
                  <c:v>1500519</c:v>
                </c:pt>
                <c:pt idx="42">
                  <c:v>1555044</c:v>
                </c:pt>
                <c:pt idx="43">
                  <c:v>1605658</c:v>
                </c:pt>
                <c:pt idx="44">
                  <c:v>1657228</c:v>
                </c:pt>
                <c:pt idx="45">
                  <c:v>1717097</c:v>
                </c:pt>
                <c:pt idx="46">
                  <c:v>1775262</c:v>
                </c:pt>
                <c:pt idx="47">
                  <c:v>1829927</c:v>
                </c:pt>
                <c:pt idx="48">
                  <c:v>1885052</c:v>
                </c:pt>
                <c:pt idx="49">
                  <c:v>1941913</c:v>
                </c:pt>
                <c:pt idx="50">
                  <c:v>2002676</c:v>
                </c:pt>
                <c:pt idx="51">
                  <c:v>2067226</c:v>
                </c:pt>
                <c:pt idx="52">
                  <c:v>2158926</c:v>
                </c:pt>
                <c:pt idx="53">
                  <c:v>2223876</c:v>
                </c:pt>
                <c:pt idx="54">
                  <c:v>2278777</c:v>
                </c:pt>
                <c:pt idx="55">
                  <c:v>2334431</c:v>
                </c:pt>
                <c:pt idx="56">
                  <c:v>2394764</c:v>
                </c:pt>
                <c:pt idx="57">
                  <c:v>2450209</c:v>
                </c:pt>
                <c:pt idx="58">
                  <c:v>2507776</c:v>
                </c:pt>
                <c:pt idx="59">
                  <c:v>2563841</c:v>
                </c:pt>
                <c:pt idx="60">
                  <c:v>2617034</c:v>
                </c:pt>
                <c:pt idx="61">
                  <c:v>2669738</c:v>
                </c:pt>
                <c:pt idx="62">
                  <c:v>2723736</c:v>
                </c:pt>
                <c:pt idx="63">
                  <c:v>2776507</c:v>
                </c:pt>
                <c:pt idx="64">
                  <c:v>2834380</c:v>
                </c:pt>
                <c:pt idx="65">
                  <c:v>2888275</c:v>
                </c:pt>
                <c:pt idx="66">
                  <c:v>2942804</c:v>
                </c:pt>
                <c:pt idx="67">
                  <c:v>3006515</c:v>
                </c:pt>
                <c:pt idx="68">
                  <c:v>3073454</c:v>
                </c:pt>
                <c:pt idx="69">
                  <c:v>3177441</c:v>
                </c:pt>
                <c:pt idx="70">
                  <c:v>3252911</c:v>
                </c:pt>
                <c:pt idx="71">
                  <c:v>3328065</c:v>
                </c:pt>
                <c:pt idx="72">
                  <c:v>3405780</c:v>
                </c:pt>
                <c:pt idx="73">
                  <c:v>3513564</c:v>
                </c:pt>
                <c:pt idx="74">
                  <c:v>3592780</c:v>
                </c:pt>
                <c:pt idx="75">
                  <c:v>3678837</c:v>
                </c:pt>
                <c:pt idx="76">
                  <c:v>3769011</c:v>
                </c:pt>
                <c:pt idx="77">
                  <c:v>3850519</c:v>
                </c:pt>
                <c:pt idx="78">
                  <c:v>3921704</c:v>
                </c:pt>
                <c:pt idx="79">
                  <c:v>3998649</c:v>
                </c:pt>
                <c:pt idx="80">
                  <c:v>4096851</c:v>
                </c:pt>
                <c:pt idx="81">
                  <c:v>4186866</c:v>
                </c:pt>
                <c:pt idx="82">
                  <c:v>4277049</c:v>
                </c:pt>
                <c:pt idx="83">
                  <c:v>4367427</c:v>
                </c:pt>
                <c:pt idx="84">
                  <c:v>4459433</c:v>
                </c:pt>
                <c:pt idx="85">
                  <c:v>4537315</c:v>
                </c:pt>
                <c:pt idx="86">
                  <c:v>4613349</c:v>
                </c:pt>
                <c:pt idx="87">
                  <c:v>4695265</c:v>
                </c:pt>
                <c:pt idx="88">
                  <c:v>4777887</c:v>
                </c:pt>
                <c:pt idx="89">
                  <c:v>4867116</c:v>
                </c:pt>
                <c:pt idx="90">
                  <c:v>4972695</c:v>
                </c:pt>
                <c:pt idx="91">
                  <c:v>5080627</c:v>
                </c:pt>
                <c:pt idx="92">
                  <c:v>5194133</c:v>
                </c:pt>
                <c:pt idx="93">
                  <c:v>5305571</c:v>
                </c:pt>
                <c:pt idx="94">
                  <c:v>5412581</c:v>
                </c:pt>
                <c:pt idx="95">
                  <c:v>5525054</c:v>
                </c:pt>
                <c:pt idx="96">
                  <c:v>5632929</c:v>
                </c:pt>
                <c:pt idx="97">
                  <c:v>5747794</c:v>
                </c:pt>
                <c:pt idx="98">
                  <c:v>5890553</c:v>
                </c:pt>
                <c:pt idx="99">
                  <c:v>6028444</c:v>
                </c:pt>
                <c:pt idx="100">
                  <c:v>6155028</c:v>
                </c:pt>
                <c:pt idx="101">
                  <c:v>6286570</c:v>
                </c:pt>
                <c:pt idx="102">
                  <c:v>6417095</c:v>
                </c:pt>
                <c:pt idx="103">
                  <c:v>6543067</c:v>
                </c:pt>
                <c:pt idx="104">
                  <c:v>6675901</c:v>
                </c:pt>
                <c:pt idx="105">
                  <c:v>6813063</c:v>
                </c:pt>
                <c:pt idx="106">
                  <c:v>6951239</c:v>
                </c:pt>
                <c:pt idx="107">
                  <c:v>7093979</c:v>
                </c:pt>
                <c:pt idx="108">
                  <c:v>7252983</c:v>
                </c:pt>
                <c:pt idx="109">
                  <c:v>7420505</c:v>
                </c:pt>
                <c:pt idx="110">
                  <c:v>7602530</c:v>
                </c:pt>
                <c:pt idx="111">
                  <c:v>7774164</c:v>
                </c:pt>
                <c:pt idx="112">
                  <c:v>7934078</c:v>
                </c:pt>
                <c:pt idx="113">
                  <c:v>8106888</c:v>
                </c:pt>
                <c:pt idx="114">
                  <c:v>8286118</c:v>
                </c:pt>
                <c:pt idx="115">
                  <c:v>8442188</c:v>
                </c:pt>
                <c:pt idx="116">
                  <c:v>8617626</c:v>
                </c:pt>
                <c:pt idx="117">
                  <c:v>8786764</c:v>
                </c:pt>
                <c:pt idx="118">
                  <c:v>8945797</c:v>
                </c:pt>
                <c:pt idx="119">
                  <c:v>9117438</c:v>
                </c:pt>
                <c:pt idx="120">
                  <c:v>9287028</c:v>
                </c:pt>
                <c:pt idx="121">
                  <c:v>9448253</c:v>
                </c:pt>
                <c:pt idx="122">
                  <c:v>9612323</c:v>
                </c:pt>
                <c:pt idx="123">
                  <c:v>9793144</c:v>
                </c:pt>
                <c:pt idx="124">
                  <c:v>9983229</c:v>
                </c:pt>
                <c:pt idx="125">
                  <c:v>10159001</c:v>
                </c:pt>
                <c:pt idx="126">
                  <c:v>10320262</c:v>
                </c:pt>
                <c:pt idx="127">
                  <c:v>10497973</c:v>
                </c:pt>
                <c:pt idx="128">
                  <c:v>10674183</c:v>
                </c:pt>
                <c:pt idx="129">
                  <c:v>10843735</c:v>
                </c:pt>
                <c:pt idx="130">
                  <c:v>11011984</c:v>
                </c:pt>
                <c:pt idx="131">
                  <c:v>11187591</c:v>
                </c:pt>
                <c:pt idx="132">
                  <c:v>11357674</c:v>
                </c:pt>
                <c:pt idx="133">
                  <c:v>11531524</c:v>
                </c:pt>
                <c:pt idx="134">
                  <c:v>11695993</c:v>
                </c:pt>
                <c:pt idx="135">
                  <c:v>11872169</c:v>
                </c:pt>
                <c:pt idx="136">
                  <c:v>12043087</c:v>
                </c:pt>
                <c:pt idx="137">
                  <c:v>12218096</c:v>
                </c:pt>
                <c:pt idx="138">
                  <c:v>12386060</c:v>
                </c:pt>
                <c:pt idx="139">
                  <c:v>12551536</c:v>
                </c:pt>
                <c:pt idx="140">
                  <c:v>12734231</c:v>
                </c:pt>
                <c:pt idx="141">
                  <c:v>12911854</c:v>
                </c:pt>
                <c:pt idx="142">
                  <c:v>13117383</c:v>
                </c:pt>
                <c:pt idx="143">
                  <c:v>13353649</c:v>
                </c:pt>
                <c:pt idx="144">
                  <c:v>13574026</c:v>
                </c:pt>
                <c:pt idx="145">
                  <c:v>13784513</c:v>
                </c:pt>
                <c:pt idx="146">
                  <c:v>13995329</c:v>
                </c:pt>
                <c:pt idx="147">
                  <c:v>14198517</c:v>
                </c:pt>
                <c:pt idx="148">
                  <c:v>14409280</c:v>
                </c:pt>
                <c:pt idx="149">
                  <c:v>14639384</c:v>
                </c:pt>
                <c:pt idx="150">
                  <c:v>14878302</c:v>
                </c:pt>
                <c:pt idx="151">
                  <c:v>15132225</c:v>
                </c:pt>
                <c:pt idx="152">
                  <c:v>15348940</c:v>
                </c:pt>
                <c:pt idx="153">
                  <c:v>15598755</c:v>
                </c:pt>
                <c:pt idx="154">
                  <c:v>15854520</c:v>
                </c:pt>
                <c:pt idx="155">
                  <c:v>16110227</c:v>
                </c:pt>
                <c:pt idx="156">
                  <c:v>16330768</c:v>
                </c:pt>
                <c:pt idx="157">
                  <c:v>16573041</c:v>
                </c:pt>
                <c:pt idx="158">
                  <c:v>16838305</c:v>
                </c:pt>
                <c:pt idx="159">
                  <c:v>17128980</c:v>
                </c:pt>
                <c:pt idx="160">
                  <c:v>17401994</c:v>
                </c:pt>
                <c:pt idx="161">
                  <c:v>17647348</c:v>
                </c:pt>
                <c:pt idx="162">
                  <c:v>17878074</c:v>
                </c:pt>
                <c:pt idx="163">
                  <c:v>18100038</c:v>
                </c:pt>
                <c:pt idx="164">
                  <c:v>18307037</c:v>
                </c:pt>
                <c:pt idx="165">
                  <c:v>18519904</c:v>
                </c:pt>
                <c:pt idx="166">
                  <c:v>18755593</c:v>
                </c:pt>
                <c:pt idx="167">
                  <c:v>18987825</c:v>
                </c:pt>
                <c:pt idx="168">
                  <c:v>19207905</c:v>
                </c:pt>
                <c:pt idx="169">
                  <c:v>19464160</c:v>
                </c:pt>
                <c:pt idx="170">
                  <c:v>19729184</c:v>
                </c:pt>
                <c:pt idx="171">
                  <c:v>20011089</c:v>
                </c:pt>
                <c:pt idx="172">
                  <c:v>20394226</c:v>
                </c:pt>
                <c:pt idx="173">
                  <c:v>20648499</c:v>
                </c:pt>
                <c:pt idx="174">
                  <c:v>20930320</c:v>
                </c:pt>
                <c:pt idx="175">
                  <c:v>21180946</c:v>
                </c:pt>
                <c:pt idx="176">
                  <c:v>21404980</c:v>
                </c:pt>
                <c:pt idx="177">
                  <c:v>21623633</c:v>
                </c:pt>
                <c:pt idx="178">
                  <c:v>21863088</c:v>
                </c:pt>
                <c:pt idx="179">
                  <c:v>22095440</c:v>
                </c:pt>
                <c:pt idx="180">
                  <c:v>22314160</c:v>
                </c:pt>
                <c:pt idx="181">
                  <c:v>22531319</c:v>
                </c:pt>
                <c:pt idx="182">
                  <c:v>22754422</c:v>
                </c:pt>
                <c:pt idx="183">
                  <c:v>22970798</c:v>
                </c:pt>
                <c:pt idx="184">
                  <c:v>23196311</c:v>
                </c:pt>
                <c:pt idx="185">
                  <c:v>23419980</c:v>
                </c:pt>
                <c:pt idx="186">
                  <c:v>23629797</c:v>
                </c:pt>
                <c:pt idx="187">
                  <c:v>23843158</c:v>
                </c:pt>
                <c:pt idx="188">
                  <c:v>24081163</c:v>
                </c:pt>
                <c:pt idx="189">
                  <c:v>24281289</c:v>
                </c:pt>
                <c:pt idx="190">
                  <c:v>24477471</c:v>
                </c:pt>
                <c:pt idx="191">
                  <c:v>24710502</c:v>
                </c:pt>
                <c:pt idx="192">
                  <c:v>24971179</c:v>
                </c:pt>
                <c:pt idx="193">
                  <c:v>25245161</c:v>
                </c:pt>
                <c:pt idx="194">
                  <c:v>25562901</c:v>
                </c:pt>
                <c:pt idx="195">
                  <c:v>25905021</c:v>
                </c:pt>
                <c:pt idx="196">
                  <c:v>26212756</c:v>
                </c:pt>
                <c:pt idx="197">
                  <c:v>26474515</c:v>
                </c:pt>
                <c:pt idx="198">
                  <c:v>26743656</c:v>
                </c:pt>
                <c:pt idx="199">
                  <c:v>27041420</c:v>
                </c:pt>
                <c:pt idx="200">
                  <c:v>27320864</c:v>
                </c:pt>
                <c:pt idx="201">
                  <c:v>27573689</c:v>
                </c:pt>
                <c:pt idx="202">
                  <c:v>27823744</c:v>
                </c:pt>
                <c:pt idx="203">
                  <c:v>28069944</c:v>
                </c:pt>
                <c:pt idx="204">
                  <c:v>28349447</c:v>
                </c:pt>
                <c:pt idx="205">
                  <c:v>28619857</c:v>
                </c:pt>
                <c:pt idx="206">
                  <c:v>28844532</c:v>
                </c:pt>
                <c:pt idx="207">
                  <c:v>29092039</c:v>
                </c:pt>
                <c:pt idx="208">
                  <c:v>29353721</c:v>
                </c:pt>
                <c:pt idx="209">
                  <c:v>29614648</c:v>
                </c:pt>
                <c:pt idx="210">
                  <c:v>29855904</c:v>
                </c:pt>
                <c:pt idx="211">
                  <c:v>30104315</c:v>
                </c:pt>
                <c:pt idx="212">
                  <c:v>30380221</c:v>
                </c:pt>
                <c:pt idx="213">
                  <c:v>30650619</c:v>
                </c:pt>
                <c:pt idx="214">
                  <c:v>30916346</c:v>
                </c:pt>
                <c:pt idx="215">
                  <c:v>31155157</c:v>
                </c:pt>
                <c:pt idx="216">
                  <c:v>31424109</c:v>
                </c:pt>
                <c:pt idx="217">
                  <c:v>31709318</c:v>
                </c:pt>
                <c:pt idx="218">
                  <c:v>31973957</c:v>
                </c:pt>
                <c:pt idx="219">
                  <c:v>32224444</c:v>
                </c:pt>
                <c:pt idx="220">
                  <c:v>32489350</c:v>
                </c:pt>
                <c:pt idx="221">
                  <c:v>32726424</c:v>
                </c:pt>
                <c:pt idx="222">
                  <c:v>33016153</c:v>
                </c:pt>
                <c:pt idx="223">
                  <c:v>33262022</c:v>
                </c:pt>
                <c:pt idx="224">
                  <c:v>33514373</c:v>
                </c:pt>
                <c:pt idx="225">
                  <c:v>33780041</c:v>
                </c:pt>
                <c:pt idx="226">
                  <c:v>34044915</c:v>
                </c:pt>
                <c:pt idx="227">
                  <c:v>34305721</c:v>
                </c:pt>
                <c:pt idx="228">
                  <c:v>34547485</c:v>
                </c:pt>
                <c:pt idx="229">
                  <c:v>34840195</c:v>
                </c:pt>
                <c:pt idx="230">
                  <c:v>35114680</c:v>
                </c:pt>
                <c:pt idx="231">
                  <c:v>35399879</c:v>
                </c:pt>
                <c:pt idx="232">
                  <c:v>36422087</c:v>
                </c:pt>
                <c:pt idx="233">
                  <c:v>36715055</c:v>
                </c:pt>
                <c:pt idx="234">
                  <c:v>36967614</c:v>
                </c:pt>
                <c:pt idx="235">
                  <c:v>37232371</c:v>
                </c:pt>
                <c:pt idx="236">
                  <c:v>38203676</c:v>
                </c:pt>
                <c:pt idx="237">
                  <c:v>38527430</c:v>
                </c:pt>
                <c:pt idx="238">
                  <c:v>38762653</c:v>
                </c:pt>
                <c:pt idx="239">
                  <c:v>39014063</c:v>
                </c:pt>
                <c:pt idx="240">
                  <c:v>39271822</c:v>
                </c:pt>
                <c:pt idx="241">
                  <c:v>39560707</c:v>
                </c:pt>
                <c:pt idx="242">
                  <c:v>39802543</c:v>
                </c:pt>
                <c:pt idx="243">
                  <c:v>40088952</c:v>
                </c:pt>
                <c:pt idx="244">
                  <c:v>40312681</c:v>
                </c:pt>
                <c:pt idx="245">
                  <c:v>40567993</c:v>
                </c:pt>
                <c:pt idx="246">
                  <c:v>40856154</c:v>
                </c:pt>
                <c:pt idx="247">
                  <c:v>41116164</c:v>
                </c:pt>
                <c:pt idx="248">
                  <c:v>41375144</c:v>
                </c:pt>
                <c:pt idx="249">
                  <c:v>41610655</c:v>
                </c:pt>
                <c:pt idx="250">
                  <c:v>41861295</c:v>
                </c:pt>
                <c:pt idx="251">
                  <c:v>42113478</c:v>
                </c:pt>
                <c:pt idx="252">
                  <c:v>42374393</c:v>
                </c:pt>
                <c:pt idx="253">
                  <c:v>42612442</c:v>
                </c:pt>
                <c:pt idx="254">
                  <c:v>42894409</c:v>
                </c:pt>
                <c:pt idx="255">
                  <c:v>43143482</c:v>
                </c:pt>
                <c:pt idx="256">
                  <c:v>43372638</c:v>
                </c:pt>
                <c:pt idx="257">
                  <c:v>43588114</c:v>
                </c:pt>
                <c:pt idx="258">
                  <c:v>43829609</c:v>
                </c:pt>
                <c:pt idx="259">
                  <c:v>44085198</c:v>
                </c:pt>
                <c:pt idx="260">
                  <c:v>44325967</c:v>
                </c:pt>
                <c:pt idx="261">
                  <c:v>44577493</c:v>
                </c:pt>
                <c:pt idx="262">
                  <c:v>44826104</c:v>
                </c:pt>
                <c:pt idx="263">
                  <c:v>45085556</c:v>
                </c:pt>
                <c:pt idx="264">
                  <c:v>45319085</c:v>
                </c:pt>
                <c:pt idx="265">
                  <c:v>45555950</c:v>
                </c:pt>
                <c:pt idx="266">
                  <c:v>45796689</c:v>
                </c:pt>
                <c:pt idx="267">
                  <c:v>46704870</c:v>
                </c:pt>
                <c:pt idx="268">
                  <c:v>48552256</c:v>
                </c:pt>
                <c:pt idx="269">
                  <c:v>50775489</c:v>
                </c:pt>
                <c:pt idx="270">
                  <c:v>54326515</c:v>
                </c:pt>
                <c:pt idx="271">
                  <c:v>57082355</c:v>
                </c:pt>
                <c:pt idx="272">
                  <c:v>57340145</c:v>
                </c:pt>
                <c:pt idx="273">
                  <c:v>57582351</c:v>
                </c:pt>
                <c:pt idx="274">
                  <c:v>57819986</c:v>
                </c:pt>
                <c:pt idx="275">
                  <c:v>58077711</c:v>
                </c:pt>
                <c:pt idx="276">
                  <c:v>58304884</c:v>
                </c:pt>
                <c:pt idx="277">
                  <c:v>58546587</c:v>
                </c:pt>
                <c:pt idx="278">
                  <c:v>58781910</c:v>
                </c:pt>
                <c:pt idx="279">
                  <c:v>59018495</c:v>
                </c:pt>
                <c:pt idx="280">
                  <c:v>59257714</c:v>
                </c:pt>
                <c:pt idx="281">
                  <c:v>59508280</c:v>
                </c:pt>
                <c:pt idx="282">
                  <c:v>59725779</c:v>
                </c:pt>
                <c:pt idx="283">
                  <c:v>59969212</c:v>
                </c:pt>
                <c:pt idx="284">
                  <c:v>60222584</c:v>
                </c:pt>
                <c:pt idx="285">
                  <c:v>60494575</c:v>
                </c:pt>
                <c:pt idx="286">
                  <c:v>60725231</c:v>
                </c:pt>
                <c:pt idx="287">
                  <c:v>60932599</c:v>
                </c:pt>
                <c:pt idx="288">
                  <c:v>61161556</c:v>
                </c:pt>
                <c:pt idx="289">
                  <c:v>61412980</c:v>
                </c:pt>
                <c:pt idx="290">
                  <c:v>61654217</c:v>
                </c:pt>
                <c:pt idx="291">
                  <c:v>61885614</c:v>
                </c:pt>
                <c:pt idx="292">
                  <c:v>62129985</c:v>
                </c:pt>
                <c:pt idx="293">
                  <c:v>62415479</c:v>
                </c:pt>
                <c:pt idx="294">
                  <c:v>62688600</c:v>
                </c:pt>
                <c:pt idx="295">
                  <c:v>62944439</c:v>
                </c:pt>
                <c:pt idx="296">
                  <c:v>63206624</c:v>
                </c:pt>
                <c:pt idx="297">
                  <c:v>63467699</c:v>
                </c:pt>
                <c:pt idx="298">
                  <c:v>63740710</c:v>
                </c:pt>
                <c:pt idx="299">
                  <c:v>63982909</c:v>
                </c:pt>
                <c:pt idx="300">
                  <c:v>64239287</c:v>
                </c:pt>
                <c:pt idx="301">
                  <c:v>64512114</c:v>
                </c:pt>
                <c:pt idx="302">
                  <c:v>64774971</c:v>
                </c:pt>
                <c:pt idx="303">
                  <c:v>65045152</c:v>
                </c:pt>
                <c:pt idx="304">
                  <c:v>65322862</c:v>
                </c:pt>
                <c:pt idx="305">
                  <c:v>65603871</c:v>
                </c:pt>
                <c:pt idx="306">
                  <c:v>65872712</c:v>
                </c:pt>
                <c:pt idx="307">
                  <c:v>66139075</c:v>
                </c:pt>
                <c:pt idx="308">
                  <c:v>66387808</c:v>
                </c:pt>
                <c:pt idx="309">
                  <c:v>66640494</c:v>
                </c:pt>
                <c:pt idx="310">
                  <c:v>66902171</c:v>
                </c:pt>
                <c:pt idx="311">
                  <c:v>67166591</c:v>
                </c:pt>
                <c:pt idx="312">
                  <c:v>67434033</c:v>
                </c:pt>
                <c:pt idx="313">
                  <c:v>67702632</c:v>
                </c:pt>
                <c:pt idx="314">
                  <c:v>67975455</c:v>
                </c:pt>
                <c:pt idx="315">
                  <c:v>68260057</c:v>
                </c:pt>
                <c:pt idx="316">
                  <c:v>68511208</c:v>
                </c:pt>
                <c:pt idx="317">
                  <c:v>68805448</c:v>
                </c:pt>
                <c:pt idx="318">
                  <c:v>69110696</c:v>
                </c:pt>
                <c:pt idx="319">
                  <c:v>69400790</c:v>
                </c:pt>
                <c:pt idx="320">
                  <c:v>69687844</c:v>
                </c:pt>
                <c:pt idx="321">
                  <c:v>69960942</c:v>
                </c:pt>
                <c:pt idx="322">
                  <c:v>70247185</c:v>
                </c:pt>
                <c:pt idx="323">
                  <c:v>70527548</c:v>
                </c:pt>
                <c:pt idx="324">
                  <c:v>70828337</c:v>
                </c:pt>
                <c:pt idx="325">
                  <c:v>71120163</c:v>
                </c:pt>
                <c:pt idx="326">
                  <c:v>71458800</c:v>
                </c:pt>
                <c:pt idx="327">
                  <c:v>71839560</c:v>
                </c:pt>
                <c:pt idx="328">
                  <c:v>72208154</c:v>
                </c:pt>
                <c:pt idx="329">
                  <c:v>72533175</c:v>
                </c:pt>
                <c:pt idx="330">
                  <c:v>72869198</c:v>
                </c:pt>
                <c:pt idx="331">
                  <c:v>73210805</c:v>
                </c:pt>
                <c:pt idx="332">
                  <c:v>73568681</c:v>
                </c:pt>
                <c:pt idx="333">
                  <c:v>73956504</c:v>
                </c:pt>
                <c:pt idx="334">
                  <c:v>74416380</c:v>
                </c:pt>
                <c:pt idx="335">
                  <c:v>74899281</c:v>
                </c:pt>
                <c:pt idx="336">
                  <c:v>75520161</c:v>
                </c:pt>
                <c:pt idx="337">
                  <c:v>76018481</c:v>
                </c:pt>
                <c:pt idx="338">
                  <c:v>76494238</c:v>
                </c:pt>
                <c:pt idx="339">
                  <c:v>76964514</c:v>
                </c:pt>
                <c:pt idx="340">
                  <c:v>77429089</c:v>
                </c:pt>
                <c:pt idx="341">
                  <c:v>77930445</c:v>
                </c:pt>
                <c:pt idx="342">
                  <c:v>78437032</c:v>
                </c:pt>
                <c:pt idx="343">
                  <c:v>78937707</c:v>
                </c:pt>
                <c:pt idx="344">
                  <c:v>79501451</c:v>
                </c:pt>
                <c:pt idx="345">
                  <c:v>80010954</c:v>
                </c:pt>
                <c:pt idx="346">
                  <c:v>80574027</c:v>
                </c:pt>
                <c:pt idx="347">
                  <c:v>81107427</c:v>
                </c:pt>
                <c:pt idx="348">
                  <c:v>81651377</c:v>
                </c:pt>
                <c:pt idx="349">
                  <c:v>82109269</c:v>
                </c:pt>
                <c:pt idx="350">
                  <c:v>82556893</c:v>
                </c:pt>
                <c:pt idx="351">
                  <c:v>83008848</c:v>
                </c:pt>
                <c:pt idx="352">
                  <c:v>83514500</c:v>
                </c:pt>
                <c:pt idx="353">
                  <c:v>83990195</c:v>
                </c:pt>
                <c:pt idx="354">
                  <c:v>84419263</c:v>
                </c:pt>
                <c:pt idx="355">
                  <c:v>84903872</c:v>
                </c:pt>
                <c:pt idx="356">
                  <c:v>85443176</c:v>
                </c:pt>
                <c:pt idx="357">
                  <c:v>85922906</c:v>
                </c:pt>
                <c:pt idx="358">
                  <c:v>86402111</c:v>
                </c:pt>
                <c:pt idx="359">
                  <c:v>86923482</c:v>
                </c:pt>
                <c:pt idx="360">
                  <c:v>87514936</c:v>
                </c:pt>
                <c:pt idx="361">
                  <c:v>88110135</c:v>
                </c:pt>
                <c:pt idx="362">
                  <c:v>88714278</c:v>
                </c:pt>
                <c:pt idx="363">
                  <c:v>89399637</c:v>
                </c:pt>
                <c:pt idx="364">
                  <c:v>90035444</c:v>
                </c:pt>
                <c:pt idx="365">
                  <c:v>90709796</c:v>
                </c:pt>
                <c:pt idx="366">
                  <c:v>91377464</c:v>
                </c:pt>
                <c:pt idx="367">
                  <c:v>92105776</c:v>
                </c:pt>
                <c:pt idx="368">
                  <c:v>92815734</c:v>
                </c:pt>
                <c:pt idx="369">
                  <c:v>93488436</c:v>
                </c:pt>
                <c:pt idx="370">
                  <c:v>94170124</c:v>
                </c:pt>
                <c:pt idx="371">
                  <c:v>94971672</c:v>
                </c:pt>
                <c:pt idx="372">
                  <c:v>95834349</c:v>
                </c:pt>
                <c:pt idx="373">
                  <c:v>96769426</c:v>
                </c:pt>
                <c:pt idx="374">
                  <c:v>97710588</c:v>
                </c:pt>
                <c:pt idx="375">
                  <c:v>98843901</c:v>
                </c:pt>
                <c:pt idx="376">
                  <c:v>99973100</c:v>
                </c:pt>
                <c:pt idx="377">
                  <c:v>100927759</c:v>
                </c:pt>
                <c:pt idx="378">
                  <c:v>101890318</c:v>
                </c:pt>
                <c:pt idx="379">
                  <c:v>103111153</c:v>
                </c:pt>
                <c:pt idx="380">
                  <c:v>104365830</c:v>
                </c:pt>
                <c:pt idx="381">
                  <c:v>105505108</c:v>
                </c:pt>
                <c:pt idx="382">
                  <c:v>106727943</c:v>
                </c:pt>
                <c:pt idx="383">
                  <c:v>107983345</c:v>
                </c:pt>
                <c:pt idx="384">
                  <c:v>109233525</c:v>
                </c:pt>
                <c:pt idx="385">
                  <c:v>110651510</c:v>
                </c:pt>
                <c:pt idx="386">
                  <c:v>112279695</c:v>
                </c:pt>
                <c:pt idx="387">
                  <c:v>113790879</c:v>
                </c:pt>
                <c:pt idx="388">
                  <c:v>115246261</c:v>
                </c:pt>
                <c:pt idx="389">
                  <c:v>116735339</c:v>
                </c:pt>
                <c:pt idx="390">
                  <c:v>118331291</c:v>
                </c:pt>
                <c:pt idx="391">
                  <c:v>120024564</c:v>
                </c:pt>
                <c:pt idx="392">
                  <c:v>121537628</c:v>
                </c:pt>
                <c:pt idx="393">
                  <c:v>123213430</c:v>
                </c:pt>
                <c:pt idx="394">
                  <c:v>124837345</c:v>
                </c:pt>
                <c:pt idx="395">
                  <c:v>126319128</c:v>
                </c:pt>
                <c:pt idx="396">
                  <c:v>127630704</c:v>
                </c:pt>
                <c:pt idx="397">
                  <c:v>129244429</c:v>
                </c:pt>
                <c:pt idx="398">
                  <c:v>130799708</c:v>
                </c:pt>
                <c:pt idx="399">
                  <c:v>132179229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BD4D-B8D7-FD18F6BF43C9}"/>
            </c:ext>
          </c:extLst>
        </c:ser>
        <c:ser>
          <c:idx val="5"/>
          <c:order val="2"/>
          <c:tx>
            <c:v>bits (adaptive)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Data!$AZ$6:$AZ$405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4461</c:v>
                </c:pt>
                <c:pt idx="5">
                  <c:v>12919</c:v>
                </c:pt>
                <c:pt idx="6">
                  <c:v>28952</c:v>
                </c:pt>
                <c:pt idx="7">
                  <c:v>38339</c:v>
                </c:pt>
                <c:pt idx="8">
                  <c:v>53914</c:v>
                </c:pt>
                <c:pt idx="9">
                  <c:v>65409</c:v>
                </c:pt>
                <c:pt idx="10">
                  <c:v>76869</c:v>
                </c:pt>
                <c:pt idx="11">
                  <c:v>96071</c:v>
                </c:pt>
                <c:pt idx="12">
                  <c:v>116552</c:v>
                </c:pt>
                <c:pt idx="13">
                  <c:v>138700</c:v>
                </c:pt>
                <c:pt idx="14">
                  <c:v>161226</c:v>
                </c:pt>
                <c:pt idx="15">
                  <c:v>187683</c:v>
                </c:pt>
                <c:pt idx="16">
                  <c:v>212901</c:v>
                </c:pt>
                <c:pt idx="17">
                  <c:v>244578</c:v>
                </c:pt>
                <c:pt idx="18">
                  <c:v>269009</c:v>
                </c:pt>
                <c:pt idx="19">
                  <c:v>294370</c:v>
                </c:pt>
                <c:pt idx="20">
                  <c:v>319415</c:v>
                </c:pt>
                <c:pt idx="21">
                  <c:v>345819</c:v>
                </c:pt>
                <c:pt idx="22">
                  <c:v>371512</c:v>
                </c:pt>
                <c:pt idx="23">
                  <c:v>399524</c:v>
                </c:pt>
                <c:pt idx="24">
                  <c:v>424021</c:v>
                </c:pt>
                <c:pt idx="25">
                  <c:v>447545</c:v>
                </c:pt>
                <c:pt idx="26">
                  <c:v>471804</c:v>
                </c:pt>
                <c:pt idx="27">
                  <c:v>497342</c:v>
                </c:pt>
                <c:pt idx="28">
                  <c:v>523990</c:v>
                </c:pt>
                <c:pt idx="29">
                  <c:v>551698</c:v>
                </c:pt>
                <c:pt idx="30">
                  <c:v>578843</c:v>
                </c:pt>
                <c:pt idx="31">
                  <c:v>606374</c:v>
                </c:pt>
                <c:pt idx="32">
                  <c:v>632368</c:v>
                </c:pt>
                <c:pt idx="33">
                  <c:v>659559</c:v>
                </c:pt>
                <c:pt idx="34">
                  <c:v>689278</c:v>
                </c:pt>
                <c:pt idx="35">
                  <c:v>716819</c:v>
                </c:pt>
                <c:pt idx="36">
                  <c:v>741531</c:v>
                </c:pt>
                <c:pt idx="37">
                  <c:v>769627</c:v>
                </c:pt>
                <c:pt idx="38">
                  <c:v>800016</c:v>
                </c:pt>
                <c:pt idx="39">
                  <c:v>829333</c:v>
                </c:pt>
                <c:pt idx="40">
                  <c:v>857714</c:v>
                </c:pt>
                <c:pt idx="41">
                  <c:v>887049</c:v>
                </c:pt>
                <c:pt idx="42">
                  <c:v>918414</c:v>
                </c:pt>
                <c:pt idx="43">
                  <c:v>946621</c:v>
                </c:pt>
                <c:pt idx="44">
                  <c:v>977978</c:v>
                </c:pt>
                <c:pt idx="45">
                  <c:v>1014218</c:v>
                </c:pt>
                <c:pt idx="46">
                  <c:v>1050136</c:v>
                </c:pt>
                <c:pt idx="47">
                  <c:v>1085659</c:v>
                </c:pt>
                <c:pt idx="48">
                  <c:v>1121889</c:v>
                </c:pt>
                <c:pt idx="49">
                  <c:v>1157210</c:v>
                </c:pt>
                <c:pt idx="50">
                  <c:v>1194610</c:v>
                </c:pt>
                <c:pt idx="51">
                  <c:v>1233450</c:v>
                </c:pt>
                <c:pt idx="52">
                  <c:v>1275259</c:v>
                </c:pt>
                <c:pt idx="53">
                  <c:v>1312182</c:v>
                </c:pt>
                <c:pt idx="54">
                  <c:v>1347760</c:v>
                </c:pt>
                <c:pt idx="55">
                  <c:v>1385070</c:v>
                </c:pt>
                <c:pt idx="56">
                  <c:v>1422403</c:v>
                </c:pt>
                <c:pt idx="57">
                  <c:v>1458330</c:v>
                </c:pt>
                <c:pt idx="58">
                  <c:v>1493281</c:v>
                </c:pt>
                <c:pt idx="59">
                  <c:v>1530706</c:v>
                </c:pt>
                <c:pt idx="60">
                  <c:v>1566026</c:v>
                </c:pt>
                <c:pt idx="61">
                  <c:v>1599366</c:v>
                </c:pt>
                <c:pt idx="62">
                  <c:v>1633469</c:v>
                </c:pt>
                <c:pt idx="63">
                  <c:v>1666582</c:v>
                </c:pt>
                <c:pt idx="64">
                  <c:v>1703930</c:v>
                </c:pt>
                <c:pt idx="65">
                  <c:v>1738580</c:v>
                </c:pt>
                <c:pt idx="66">
                  <c:v>1772700</c:v>
                </c:pt>
                <c:pt idx="67">
                  <c:v>1810314</c:v>
                </c:pt>
                <c:pt idx="68">
                  <c:v>1856448</c:v>
                </c:pt>
                <c:pt idx="69">
                  <c:v>1940474</c:v>
                </c:pt>
                <c:pt idx="70">
                  <c:v>1994993</c:v>
                </c:pt>
                <c:pt idx="71">
                  <c:v>2047224</c:v>
                </c:pt>
                <c:pt idx="72">
                  <c:v>2100984</c:v>
                </c:pt>
                <c:pt idx="73">
                  <c:v>2184400</c:v>
                </c:pt>
                <c:pt idx="74">
                  <c:v>2237407</c:v>
                </c:pt>
                <c:pt idx="75">
                  <c:v>2296431</c:v>
                </c:pt>
                <c:pt idx="76">
                  <c:v>2359291</c:v>
                </c:pt>
                <c:pt idx="77">
                  <c:v>2414576</c:v>
                </c:pt>
                <c:pt idx="78">
                  <c:v>2460938</c:v>
                </c:pt>
                <c:pt idx="79">
                  <c:v>2511367</c:v>
                </c:pt>
                <c:pt idx="80">
                  <c:v>2582555</c:v>
                </c:pt>
                <c:pt idx="81">
                  <c:v>2642780</c:v>
                </c:pt>
                <c:pt idx="82">
                  <c:v>2703096</c:v>
                </c:pt>
                <c:pt idx="83">
                  <c:v>2765758</c:v>
                </c:pt>
                <c:pt idx="84">
                  <c:v>2830170</c:v>
                </c:pt>
                <c:pt idx="85">
                  <c:v>2881876</c:v>
                </c:pt>
                <c:pt idx="86">
                  <c:v>2930668</c:v>
                </c:pt>
                <c:pt idx="87">
                  <c:v>2981300</c:v>
                </c:pt>
                <c:pt idx="88">
                  <c:v>3037111</c:v>
                </c:pt>
                <c:pt idx="89">
                  <c:v>3104069</c:v>
                </c:pt>
                <c:pt idx="90">
                  <c:v>3182894</c:v>
                </c:pt>
                <c:pt idx="91">
                  <c:v>3259871</c:v>
                </c:pt>
                <c:pt idx="92">
                  <c:v>3343309</c:v>
                </c:pt>
                <c:pt idx="93">
                  <c:v>3428386</c:v>
                </c:pt>
                <c:pt idx="94">
                  <c:v>3510616</c:v>
                </c:pt>
                <c:pt idx="95">
                  <c:v>3598182</c:v>
                </c:pt>
                <c:pt idx="96">
                  <c:v>3681309</c:v>
                </c:pt>
                <c:pt idx="97">
                  <c:v>3774095</c:v>
                </c:pt>
                <c:pt idx="98">
                  <c:v>3897445</c:v>
                </c:pt>
                <c:pt idx="99">
                  <c:v>4015542</c:v>
                </c:pt>
                <c:pt idx="100">
                  <c:v>4123018</c:v>
                </c:pt>
                <c:pt idx="101">
                  <c:v>4235620</c:v>
                </c:pt>
                <c:pt idx="102">
                  <c:v>4345993</c:v>
                </c:pt>
                <c:pt idx="103">
                  <c:v>4451538</c:v>
                </c:pt>
                <c:pt idx="104">
                  <c:v>4564967</c:v>
                </c:pt>
                <c:pt idx="105">
                  <c:v>4684207</c:v>
                </c:pt>
                <c:pt idx="106">
                  <c:v>4806830</c:v>
                </c:pt>
                <c:pt idx="107">
                  <c:v>4929805</c:v>
                </c:pt>
                <c:pt idx="108">
                  <c:v>5068478</c:v>
                </c:pt>
                <c:pt idx="109">
                  <c:v>5217292</c:v>
                </c:pt>
                <c:pt idx="110">
                  <c:v>5382190</c:v>
                </c:pt>
                <c:pt idx="111">
                  <c:v>5537075</c:v>
                </c:pt>
                <c:pt idx="112">
                  <c:v>5679534</c:v>
                </c:pt>
                <c:pt idx="113">
                  <c:v>5836426</c:v>
                </c:pt>
                <c:pt idx="114">
                  <c:v>5999107</c:v>
                </c:pt>
                <c:pt idx="115">
                  <c:v>6140105</c:v>
                </c:pt>
                <c:pt idx="116">
                  <c:v>6301457</c:v>
                </c:pt>
                <c:pt idx="117">
                  <c:v>6453133</c:v>
                </c:pt>
                <c:pt idx="118">
                  <c:v>6598543</c:v>
                </c:pt>
                <c:pt idx="119">
                  <c:v>6754458</c:v>
                </c:pt>
                <c:pt idx="120">
                  <c:v>6904710</c:v>
                </c:pt>
                <c:pt idx="121">
                  <c:v>7048440</c:v>
                </c:pt>
                <c:pt idx="122">
                  <c:v>7198542</c:v>
                </c:pt>
                <c:pt idx="123">
                  <c:v>7369565</c:v>
                </c:pt>
                <c:pt idx="124">
                  <c:v>7545748</c:v>
                </c:pt>
                <c:pt idx="125">
                  <c:v>7709781</c:v>
                </c:pt>
                <c:pt idx="126">
                  <c:v>7860474</c:v>
                </c:pt>
                <c:pt idx="127">
                  <c:v>8027719</c:v>
                </c:pt>
                <c:pt idx="128">
                  <c:v>8195970</c:v>
                </c:pt>
                <c:pt idx="129">
                  <c:v>8353399</c:v>
                </c:pt>
                <c:pt idx="130">
                  <c:v>8517098</c:v>
                </c:pt>
                <c:pt idx="131">
                  <c:v>8685109</c:v>
                </c:pt>
                <c:pt idx="132">
                  <c:v>8845190</c:v>
                </c:pt>
                <c:pt idx="133">
                  <c:v>9012417</c:v>
                </c:pt>
                <c:pt idx="134">
                  <c:v>9170986</c:v>
                </c:pt>
                <c:pt idx="135">
                  <c:v>9341909</c:v>
                </c:pt>
                <c:pt idx="136">
                  <c:v>9505651</c:v>
                </c:pt>
                <c:pt idx="137">
                  <c:v>9672216</c:v>
                </c:pt>
                <c:pt idx="138">
                  <c:v>9837036</c:v>
                </c:pt>
                <c:pt idx="139">
                  <c:v>9994937</c:v>
                </c:pt>
                <c:pt idx="140">
                  <c:v>10172521</c:v>
                </c:pt>
                <c:pt idx="141">
                  <c:v>10342150</c:v>
                </c:pt>
                <c:pt idx="142">
                  <c:v>10545587</c:v>
                </c:pt>
                <c:pt idx="143">
                  <c:v>10774679</c:v>
                </c:pt>
                <c:pt idx="144">
                  <c:v>10989601</c:v>
                </c:pt>
                <c:pt idx="145">
                  <c:v>11191918</c:v>
                </c:pt>
                <c:pt idx="146">
                  <c:v>11390398</c:v>
                </c:pt>
                <c:pt idx="147">
                  <c:v>11583642</c:v>
                </c:pt>
                <c:pt idx="148">
                  <c:v>11781053</c:v>
                </c:pt>
                <c:pt idx="149">
                  <c:v>12001355</c:v>
                </c:pt>
                <c:pt idx="150">
                  <c:v>12223889</c:v>
                </c:pt>
                <c:pt idx="151">
                  <c:v>12465785</c:v>
                </c:pt>
                <c:pt idx="152">
                  <c:v>12669495</c:v>
                </c:pt>
                <c:pt idx="153">
                  <c:v>12906928</c:v>
                </c:pt>
                <c:pt idx="154">
                  <c:v>13153274</c:v>
                </c:pt>
                <c:pt idx="155">
                  <c:v>13398742</c:v>
                </c:pt>
                <c:pt idx="156">
                  <c:v>13604522</c:v>
                </c:pt>
                <c:pt idx="157">
                  <c:v>13837612</c:v>
                </c:pt>
                <c:pt idx="158">
                  <c:v>14099472</c:v>
                </c:pt>
                <c:pt idx="159">
                  <c:v>14381082</c:v>
                </c:pt>
                <c:pt idx="160">
                  <c:v>14649413</c:v>
                </c:pt>
                <c:pt idx="161">
                  <c:v>14884282</c:v>
                </c:pt>
                <c:pt idx="162">
                  <c:v>15103950</c:v>
                </c:pt>
                <c:pt idx="163">
                  <c:v>15318841</c:v>
                </c:pt>
                <c:pt idx="164">
                  <c:v>15517661</c:v>
                </c:pt>
                <c:pt idx="165">
                  <c:v>15720624</c:v>
                </c:pt>
                <c:pt idx="166">
                  <c:v>15950416</c:v>
                </c:pt>
                <c:pt idx="167">
                  <c:v>16173870</c:v>
                </c:pt>
                <c:pt idx="168">
                  <c:v>16380675</c:v>
                </c:pt>
                <c:pt idx="169">
                  <c:v>16631125</c:v>
                </c:pt>
                <c:pt idx="170">
                  <c:v>16886940</c:v>
                </c:pt>
                <c:pt idx="171">
                  <c:v>17159212</c:v>
                </c:pt>
                <c:pt idx="172">
                  <c:v>17539543</c:v>
                </c:pt>
                <c:pt idx="173">
                  <c:v>17775398</c:v>
                </c:pt>
                <c:pt idx="174">
                  <c:v>18043982</c:v>
                </c:pt>
                <c:pt idx="175">
                  <c:v>18281518</c:v>
                </c:pt>
                <c:pt idx="176">
                  <c:v>18493783</c:v>
                </c:pt>
                <c:pt idx="177">
                  <c:v>18703232</c:v>
                </c:pt>
                <c:pt idx="178">
                  <c:v>18934736</c:v>
                </c:pt>
                <c:pt idx="179">
                  <c:v>19156728</c:v>
                </c:pt>
                <c:pt idx="180">
                  <c:v>19364101</c:v>
                </c:pt>
                <c:pt idx="181">
                  <c:v>19572824</c:v>
                </c:pt>
                <c:pt idx="182">
                  <c:v>19786106</c:v>
                </c:pt>
                <c:pt idx="183">
                  <c:v>19992011</c:v>
                </c:pt>
                <c:pt idx="184">
                  <c:v>20207260</c:v>
                </c:pt>
                <c:pt idx="185">
                  <c:v>20422896</c:v>
                </c:pt>
                <c:pt idx="186">
                  <c:v>20620711</c:v>
                </c:pt>
                <c:pt idx="187">
                  <c:v>20823450</c:v>
                </c:pt>
                <c:pt idx="188">
                  <c:v>21053202</c:v>
                </c:pt>
                <c:pt idx="189">
                  <c:v>21242382</c:v>
                </c:pt>
                <c:pt idx="190">
                  <c:v>21425939</c:v>
                </c:pt>
                <c:pt idx="191">
                  <c:v>21660370</c:v>
                </c:pt>
                <c:pt idx="192">
                  <c:v>21909122</c:v>
                </c:pt>
                <c:pt idx="193">
                  <c:v>22175466</c:v>
                </c:pt>
                <c:pt idx="194">
                  <c:v>22487563</c:v>
                </c:pt>
                <c:pt idx="195">
                  <c:v>22832757</c:v>
                </c:pt>
                <c:pt idx="196">
                  <c:v>23136800</c:v>
                </c:pt>
                <c:pt idx="197">
                  <c:v>23387844</c:v>
                </c:pt>
                <c:pt idx="198">
                  <c:v>23650485</c:v>
                </c:pt>
                <c:pt idx="199">
                  <c:v>23940137</c:v>
                </c:pt>
                <c:pt idx="200">
                  <c:v>24215631</c:v>
                </c:pt>
                <c:pt idx="201">
                  <c:v>24456852</c:v>
                </c:pt>
                <c:pt idx="202">
                  <c:v>24701290</c:v>
                </c:pt>
                <c:pt idx="203">
                  <c:v>24932744</c:v>
                </c:pt>
                <c:pt idx="204">
                  <c:v>25204869</c:v>
                </c:pt>
                <c:pt idx="205">
                  <c:v>25467636</c:v>
                </c:pt>
                <c:pt idx="206">
                  <c:v>25680621</c:v>
                </c:pt>
                <c:pt idx="207">
                  <c:v>25921046</c:v>
                </c:pt>
                <c:pt idx="208">
                  <c:v>26176835</c:v>
                </c:pt>
                <c:pt idx="209">
                  <c:v>26423731</c:v>
                </c:pt>
                <c:pt idx="210">
                  <c:v>26655350</c:v>
                </c:pt>
                <c:pt idx="211">
                  <c:v>26892721</c:v>
                </c:pt>
                <c:pt idx="212">
                  <c:v>27157810</c:v>
                </c:pt>
                <c:pt idx="213">
                  <c:v>27415814</c:v>
                </c:pt>
                <c:pt idx="214">
                  <c:v>27670840</c:v>
                </c:pt>
                <c:pt idx="215">
                  <c:v>27893900</c:v>
                </c:pt>
                <c:pt idx="216">
                  <c:v>28152250</c:v>
                </c:pt>
                <c:pt idx="217">
                  <c:v>28432041</c:v>
                </c:pt>
                <c:pt idx="218">
                  <c:v>28684943</c:v>
                </c:pt>
                <c:pt idx="219">
                  <c:v>28927597</c:v>
                </c:pt>
                <c:pt idx="220">
                  <c:v>29186117</c:v>
                </c:pt>
                <c:pt idx="221">
                  <c:v>29406128</c:v>
                </c:pt>
                <c:pt idx="222">
                  <c:v>29687349</c:v>
                </c:pt>
                <c:pt idx="223">
                  <c:v>29926590</c:v>
                </c:pt>
                <c:pt idx="224">
                  <c:v>30170633</c:v>
                </c:pt>
                <c:pt idx="225">
                  <c:v>30428196</c:v>
                </c:pt>
                <c:pt idx="226">
                  <c:v>30684118</c:v>
                </c:pt>
                <c:pt idx="227">
                  <c:v>30936175</c:v>
                </c:pt>
                <c:pt idx="228">
                  <c:v>31287160</c:v>
                </c:pt>
                <c:pt idx="229">
                  <c:v>31578947</c:v>
                </c:pt>
                <c:pt idx="230">
                  <c:v>31852065</c:v>
                </c:pt>
                <c:pt idx="231">
                  <c:v>32137446</c:v>
                </c:pt>
                <c:pt idx="232">
                  <c:v>33888380</c:v>
                </c:pt>
                <c:pt idx="233">
                  <c:v>34196140</c:v>
                </c:pt>
                <c:pt idx="234">
                  <c:v>34433211</c:v>
                </c:pt>
                <c:pt idx="235">
                  <c:v>34684631</c:v>
                </c:pt>
                <c:pt idx="236">
                  <c:v>35579244</c:v>
                </c:pt>
                <c:pt idx="237">
                  <c:v>35844356</c:v>
                </c:pt>
                <c:pt idx="238">
                  <c:v>36045030</c:v>
                </c:pt>
                <c:pt idx="239">
                  <c:v>36262719</c:v>
                </c:pt>
                <c:pt idx="240">
                  <c:v>36485060</c:v>
                </c:pt>
                <c:pt idx="241">
                  <c:v>36734860</c:v>
                </c:pt>
                <c:pt idx="242">
                  <c:v>36905005</c:v>
                </c:pt>
                <c:pt idx="243">
                  <c:v>37092052</c:v>
                </c:pt>
                <c:pt idx="244">
                  <c:v>37272047</c:v>
                </c:pt>
                <c:pt idx="245">
                  <c:v>37478646</c:v>
                </c:pt>
                <c:pt idx="246">
                  <c:v>37737864</c:v>
                </c:pt>
                <c:pt idx="247">
                  <c:v>37978706</c:v>
                </c:pt>
                <c:pt idx="248">
                  <c:v>38222810</c:v>
                </c:pt>
                <c:pt idx="249">
                  <c:v>38442605</c:v>
                </c:pt>
                <c:pt idx="250">
                  <c:v>38677267</c:v>
                </c:pt>
                <c:pt idx="251">
                  <c:v>38915603</c:v>
                </c:pt>
                <c:pt idx="252">
                  <c:v>39163418</c:v>
                </c:pt>
                <c:pt idx="253">
                  <c:v>39388611</c:v>
                </c:pt>
                <c:pt idx="254">
                  <c:v>39657188</c:v>
                </c:pt>
                <c:pt idx="255">
                  <c:v>39889986</c:v>
                </c:pt>
                <c:pt idx="256">
                  <c:v>40105272</c:v>
                </c:pt>
                <c:pt idx="257">
                  <c:v>40306429</c:v>
                </c:pt>
                <c:pt idx="258">
                  <c:v>40534044</c:v>
                </c:pt>
                <c:pt idx="259">
                  <c:v>40776624</c:v>
                </c:pt>
                <c:pt idx="260">
                  <c:v>41004182</c:v>
                </c:pt>
                <c:pt idx="261">
                  <c:v>41243489</c:v>
                </c:pt>
                <c:pt idx="262">
                  <c:v>41475280</c:v>
                </c:pt>
                <c:pt idx="263">
                  <c:v>41718453</c:v>
                </c:pt>
                <c:pt idx="264">
                  <c:v>41937443</c:v>
                </c:pt>
                <c:pt idx="265">
                  <c:v>42160465</c:v>
                </c:pt>
                <c:pt idx="266">
                  <c:v>42386798</c:v>
                </c:pt>
                <c:pt idx="267">
                  <c:v>43599519</c:v>
                </c:pt>
                <c:pt idx="268">
                  <c:v>46562543</c:v>
                </c:pt>
                <c:pt idx="269">
                  <c:v>50392529</c:v>
                </c:pt>
                <c:pt idx="270">
                  <c:v>56586825</c:v>
                </c:pt>
                <c:pt idx="271">
                  <c:v>61469721</c:v>
                </c:pt>
                <c:pt idx="272">
                  <c:v>61720971</c:v>
                </c:pt>
                <c:pt idx="273">
                  <c:v>61945474</c:v>
                </c:pt>
                <c:pt idx="274">
                  <c:v>62165210</c:v>
                </c:pt>
                <c:pt idx="275">
                  <c:v>62405621</c:v>
                </c:pt>
                <c:pt idx="276">
                  <c:v>62612695</c:v>
                </c:pt>
                <c:pt idx="277">
                  <c:v>62835958</c:v>
                </c:pt>
                <c:pt idx="278">
                  <c:v>63050047</c:v>
                </c:pt>
                <c:pt idx="279">
                  <c:v>63270134</c:v>
                </c:pt>
                <c:pt idx="280">
                  <c:v>63488431</c:v>
                </c:pt>
                <c:pt idx="281">
                  <c:v>63722640</c:v>
                </c:pt>
                <c:pt idx="282">
                  <c:v>63920767</c:v>
                </c:pt>
                <c:pt idx="283">
                  <c:v>64146007</c:v>
                </c:pt>
                <c:pt idx="284">
                  <c:v>64382315</c:v>
                </c:pt>
                <c:pt idx="285">
                  <c:v>64635057</c:v>
                </c:pt>
                <c:pt idx="286">
                  <c:v>64846200</c:v>
                </c:pt>
                <c:pt idx="287">
                  <c:v>65035045</c:v>
                </c:pt>
                <c:pt idx="288">
                  <c:v>65241917</c:v>
                </c:pt>
                <c:pt idx="289">
                  <c:v>65470156</c:v>
                </c:pt>
                <c:pt idx="290">
                  <c:v>65687389</c:v>
                </c:pt>
                <c:pt idx="291">
                  <c:v>65894795</c:v>
                </c:pt>
                <c:pt idx="292">
                  <c:v>66114264</c:v>
                </c:pt>
                <c:pt idx="293">
                  <c:v>66379374</c:v>
                </c:pt>
                <c:pt idx="294">
                  <c:v>66630773</c:v>
                </c:pt>
                <c:pt idx="295">
                  <c:v>66863251</c:v>
                </c:pt>
                <c:pt idx="296">
                  <c:v>67103662</c:v>
                </c:pt>
                <c:pt idx="297">
                  <c:v>67345795</c:v>
                </c:pt>
                <c:pt idx="298">
                  <c:v>67603152</c:v>
                </c:pt>
                <c:pt idx="299">
                  <c:v>67827211</c:v>
                </c:pt>
                <c:pt idx="300">
                  <c:v>68063963</c:v>
                </c:pt>
                <c:pt idx="301">
                  <c:v>68317328</c:v>
                </c:pt>
                <c:pt idx="302">
                  <c:v>68560161</c:v>
                </c:pt>
                <c:pt idx="303">
                  <c:v>68809938</c:v>
                </c:pt>
                <c:pt idx="304">
                  <c:v>69067681</c:v>
                </c:pt>
                <c:pt idx="305">
                  <c:v>69327414</c:v>
                </c:pt>
                <c:pt idx="306">
                  <c:v>69571394</c:v>
                </c:pt>
                <c:pt idx="307">
                  <c:v>69816459</c:v>
                </c:pt>
                <c:pt idx="308">
                  <c:v>70040350</c:v>
                </c:pt>
                <c:pt idx="309">
                  <c:v>70272620</c:v>
                </c:pt>
                <c:pt idx="310">
                  <c:v>70514132</c:v>
                </c:pt>
                <c:pt idx="311">
                  <c:v>70758363</c:v>
                </c:pt>
                <c:pt idx="312">
                  <c:v>71005835</c:v>
                </c:pt>
                <c:pt idx="313">
                  <c:v>71253497</c:v>
                </c:pt>
                <c:pt idx="314">
                  <c:v>71506521</c:v>
                </c:pt>
                <c:pt idx="315">
                  <c:v>71769222</c:v>
                </c:pt>
                <c:pt idx="316">
                  <c:v>71996563</c:v>
                </c:pt>
                <c:pt idx="317">
                  <c:v>72272390</c:v>
                </c:pt>
                <c:pt idx="318">
                  <c:v>72558640</c:v>
                </c:pt>
                <c:pt idx="319">
                  <c:v>72830119</c:v>
                </c:pt>
                <c:pt idx="320">
                  <c:v>73098910</c:v>
                </c:pt>
                <c:pt idx="321">
                  <c:v>73351224</c:v>
                </c:pt>
                <c:pt idx="322">
                  <c:v>73618132</c:v>
                </c:pt>
                <c:pt idx="323">
                  <c:v>73880779</c:v>
                </c:pt>
                <c:pt idx="324">
                  <c:v>74160947</c:v>
                </c:pt>
                <c:pt idx="325">
                  <c:v>74433528</c:v>
                </c:pt>
                <c:pt idx="326">
                  <c:v>74756000</c:v>
                </c:pt>
                <c:pt idx="327">
                  <c:v>75129168</c:v>
                </c:pt>
                <c:pt idx="328">
                  <c:v>75486760</c:v>
                </c:pt>
                <c:pt idx="329">
                  <c:v>75797109</c:v>
                </c:pt>
                <c:pt idx="330">
                  <c:v>76120324</c:v>
                </c:pt>
                <c:pt idx="331">
                  <c:v>76451510</c:v>
                </c:pt>
                <c:pt idx="332">
                  <c:v>76796043</c:v>
                </c:pt>
                <c:pt idx="333">
                  <c:v>77175822</c:v>
                </c:pt>
                <c:pt idx="334">
                  <c:v>77638223</c:v>
                </c:pt>
                <c:pt idx="335">
                  <c:v>78125818</c:v>
                </c:pt>
                <c:pt idx="336">
                  <c:v>78774479</c:v>
                </c:pt>
                <c:pt idx="337">
                  <c:v>79280007</c:v>
                </c:pt>
                <c:pt idx="338">
                  <c:v>79757509</c:v>
                </c:pt>
                <c:pt idx="339">
                  <c:v>80230566</c:v>
                </c:pt>
                <c:pt idx="340">
                  <c:v>80698189</c:v>
                </c:pt>
                <c:pt idx="341">
                  <c:v>81204908</c:v>
                </c:pt>
                <c:pt idx="342">
                  <c:v>81723150</c:v>
                </c:pt>
                <c:pt idx="343">
                  <c:v>82235139</c:v>
                </c:pt>
                <c:pt idx="344">
                  <c:v>82819387</c:v>
                </c:pt>
                <c:pt idx="345">
                  <c:v>83339803</c:v>
                </c:pt>
                <c:pt idx="346">
                  <c:v>83926344</c:v>
                </c:pt>
                <c:pt idx="347">
                  <c:v>84473141</c:v>
                </c:pt>
                <c:pt idx="348">
                  <c:v>85035505</c:v>
                </c:pt>
                <c:pt idx="349">
                  <c:v>85496376</c:v>
                </c:pt>
                <c:pt idx="350">
                  <c:v>85944191</c:v>
                </c:pt>
                <c:pt idx="351">
                  <c:v>86396481</c:v>
                </c:pt>
                <c:pt idx="352">
                  <c:v>86910969</c:v>
                </c:pt>
                <c:pt idx="353">
                  <c:v>87390051</c:v>
                </c:pt>
                <c:pt idx="354">
                  <c:v>87814348</c:v>
                </c:pt>
                <c:pt idx="355">
                  <c:v>88303539</c:v>
                </c:pt>
                <c:pt idx="356">
                  <c:v>88859166</c:v>
                </c:pt>
                <c:pt idx="357">
                  <c:v>89346674</c:v>
                </c:pt>
                <c:pt idx="358">
                  <c:v>89830310</c:v>
                </c:pt>
                <c:pt idx="359">
                  <c:v>90366737</c:v>
                </c:pt>
                <c:pt idx="360">
                  <c:v>90988616</c:v>
                </c:pt>
                <c:pt idx="361">
                  <c:v>91612930</c:v>
                </c:pt>
                <c:pt idx="362">
                  <c:v>92246310</c:v>
                </c:pt>
                <c:pt idx="363">
                  <c:v>92983444</c:v>
                </c:pt>
                <c:pt idx="364">
                  <c:v>93655957</c:v>
                </c:pt>
                <c:pt idx="365">
                  <c:v>94376579</c:v>
                </c:pt>
                <c:pt idx="366">
                  <c:v>95090860</c:v>
                </c:pt>
                <c:pt idx="367">
                  <c:v>95879825</c:v>
                </c:pt>
                <c:pt idx="368">
                  <c:v>96654043</c:v>
                </c:pt>
                <c:pt idx="369">
                  <c:v>97384112</c:v>
                </c:pt>
                <c:pt idx="370">
                  <c:v>98125219</c:v>
                </c:pt>
                <c:pt idx="371">
                  <c:v>99026355</c:v>
                </c:pt>
                <c:pt idx="372">
                  <c:v>100009435</c:v>
                </c:pt>
                <c:pt idx="373">
                  <c:v>101091725</c:v>
                </c:pt>
                <c:pt idx="374">
                  <c:v>102183801</c:v>
                </c:pt>
                <c:pt idx="375">
                  <c:v>103553373</c:v>
                </c:pt>
                <c:pt idx="376">
                  <c:v>104927345</c:v>
                </c:pt>
                <c:pt idx="377">
                  <c:v>106041785</c:v>
                </c:pt>
                <c:pt idx="378">
                  <c:v>107175865</c:v>
                </c:pt>
                <c:pt idx="379">
                  <c:v>108669480</c:v>
                </c:pt>
                <c:pt idx="380">
                  <c:v>110236329</c:v>
                </c:pt>
                <c:pt idx="381">
                  <c:v>111615183</c:v>
                </c:pt>
                <c:pt idx="382">
                  <c:v>113103498</c:v>
                </c:pt>
                <c:pt idx="383">
                  <c:v>114660191</c:v>
                </c:pt>
                <c:pt idx="384">
                  <c:v>116197511</c:v>
                </c:pt>
                <c:pt idx="385">
                  <c:v>117992900</c:v>
                </c:pt>
                <c:pt idx="386">
                  <c:v>120143003</c:v>
                </c:pt>
                <c:pt idx="387">
                  <c:v>122100120</c:v>
                </c:pt>
                <c:pt idx="388">
                  <c:v>123966502</c:v>
                </c:pt>
                <c:pt idx="389">
                  <c:v>125893226</c:v>
                </c:pt>
                <c:pt idx="390">
                  <c:v>127983851</c:v>
                </c:pt>
                <c:pt idx="391">
                  <c:v>130278418</c:v>
                </c:pt>
                <c:pt idx="392">
                  <c:v>132228543</c:v>
                </c:pt>
                <c:pt idx="393">
                  <c:v>134488585</c:v>
                </c:pt>
                <c:pt idx="394">
                  <c:v>136652499</c:v>
                </c:pt>
                <c:pt idx="395">
                  <c:v>138527178</c:v>
                </c:pt>
                <c:pt idx="396">
                  <c:v>140212597</c:v>
                </c:pt>
                <c:pt idx="397">
                  <c:v>142309381</c:v>
                </c:pt>
                <c:pt idx="398">
                  <c:v>144324656</c:v>
                </c:pt>
                <c:pt idx="399">
                  <c:v>146092096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0-BD4D-B8D7-FD18F6BF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180080"/>
        <c:axId val="-539176816"/>
      </c:lineChart>
      <c:lineChart>
        <c:grouping val="standard"/>
        <c:varyColors val="0"/>
        <c:ser>
          <c:idx val="3"/>
          <c:order val="0"/>
          <c:tx>
            <c:v>bits (native)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Data!$AX$6:$AX$405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15028</c:v>
                </c:pt>
                <c:pt idx="7">
                  <c:v>50655</c:v>
                </c:pt>
                <c:pt idx="8">
                  <c:v>100408</c:v>
                </c:pt>
                <c:pt idx="9">
                  <c:v>126733</c:v>
                </c:pt>
                <c:pt idx="10">
                  <c:v>143495</c:v>
                </c:pt>
                <c:pt idx="11">
                  <c:v>151440</c:v>
                </c:pt>
                <c:pt idx="12">
                  <c:v>157572</c:v>
                </c:pt>
                <c:pt idx="13">
                  <c:v>172788</c:v>
                </c:pt>
                <c:pt idx="14">
                  <c:v>195799</c:v>
                </c:pt>
                <c:pt idx="15">
                  <c:v>199040</c:v>
                </c:pt>
                <c:pt idx="16">
                  <c:v>204949</c:v>
                </c:pt>
                <c:pt idx="17">
                  <c:v>219381</c:v>
                </c:pt>
                <c:pt idx="18">
                  <c:v>231139</c:v>
                </c:pt>
                <c:pt idx="19">
                  <c:v>249379</c:v>
                </c:pt>
                <c:pt idx="20">
                  <c:v>261213</c:v>
                </c:pt>
                <c:pt idx="21">
                  <c:v>272054</c:v>
                </c:pt>
                <c:pt idx="22">
                  <c:v>278809</c:v>
                </c:pt>
                <c:pt idx="23">
                  <c:v>302877</c:v>
                </c:pt>
                <c:pt idx="24">
                  <c:v>312582</c:v>
                </c:pt>
                <c:pt idx="25">
                  <c:v>341219</c:v>
                </c:pt>
                <c:pt idx="26">
                  <c:v>354475</c:v>
                </c:pt>
                <c:pt idx="27">
                  <c:v>373769</c:v>
                </c:pt>
                <c:pt idx="28">
                  <c:v>385345</c:v>
                </c:pt>
                <c:pt idx="29">
                  <c:v>398114</c:v>
                </c:pt>
                <c:pt idx="30">
                  <c:v>428157</c:v>
                </c:pt>
                <c:pt idx="31">
                  <c:v>444608</c:v>
                </c:pt>
                <c:pt idx="32">
                  <c:v>462150</c:v>
                </c:pt>
                <c:pt idx="33">
                  <c:v>488074</c:v>
                </c:pt>
                <c:pt idx="34">
                  <c:v>512512</c:v>
                </c:pt>
                <c:pt idx="35">
                  <c:v>523939</c:v>
                </c:pt>
                <c:pt idx="36">
                  <c:v>529053</c:v>
                </c:pt>
                <c:pt idx="37">
                  <c:v>553383</c:v>
                </c:pt>
                <c:pt idx="38">
                  <c:v>578319</c:v>
                </c:pt>
                <c:pt idx="39">
                  <c:v>591019</c:v>
                </c:pt>
                <c:pt idx="40">
                  <c:v>613227</c:v>
                </c:pt>
                <c:pt idx="41">
                  <c:v>626357</c:v>
                </c:pt>
                <c:pt idx="42">
                  <c:v>794992</c:v>
                </c:pt>
                <c:pt idx="43">
                  <c:v>971707</c:v>
                </c:pt>
                <c:pt idx="44">
                  <c:v>1057678</c:v>
                </c:pt>
                <c:pt idx="45">
                  <c:v>1406886</c:v>
                </c:pt>
                <c:pt idx="46">
                  <c:v>1469537</c:v>
                </c:pt>
                <c:pt idx="47">
                  <c:v>1557640</c:v>
                </c:pt>
                <c:pt idx="48">
                  <c:v>1613924</c:v>
                </c:pt>
                <c:pt idx="49">
                  <c:v>1782867</c:v>
                </c:pt>
                <c:pt idx="50">
                  <c:v>3709243</c:v>
                </c:pt>
                <c:pt idx="51">
                  <c:v>4095739</c:v>
                </c:pt>
                <c:pt idx="52">
                  <c:v>4563141</c:v>
                </c:pt>
                <c:pt idx="53">
                  <c:v>4673235</c:v>
                </c:pt>
                <c:pt idx="54">
                  <c:v>4713638</c:v>
                </c:pt>
                <c:pt idx="55">
                  <c:v>4749030</c:v>
                </c:pt>
                <c:pt idx="56">
                  <c:v>5015702</c:v>
                </c:pt>
                <c:pt idx="57">
                  <c:v>5027532</c:v>
                </c:pt>
                <c:pt idx="58">
                  <c:v>5049649</c:v>
                </c:pt>
                <c:pt idx="59">
                  <c:v>5089546</c:v>
                </c:pt>
                <c:pt idx="60">
                  <c:v>5153547</c:v>
                </c:pt>
                <c:pt idx="61">
                  <c:v>5673412</c:v>
                </c:pt>
                <c:pt idx="62">
                  <c:v>5762720</c:v>
                </c:pt>
                <c:pt idx="63">
                  <c:v>5838588</c:v>
                </c:pt>
                <c:pt idx="64">
                  <c:v>5902017</c:v>
                </c:pt>
                <c:pt idx="65">
                  <c:v>5945556</c:v>
                </c:pt>
                <c:pt idx="66">
                  <c:v>6006766</c:v>
                </c:pt>
                <c:pt idx="67">
                  <c:v>6291393</c:v>
                </c:pt>
                <c:pt idx="68">
                  <c:v>7214245</c:v>
                </c:pt>
                <c:pt idx="69">
                  <c:v>12252085</c:v>
                </c:pt>
                <c:pt idx="70">
                  <c:v>13489792</c:v>
                </c:pt>
                <c:pt idx="71">
                  <c:v>14521461</c:v>
                </c:pt>
                <c:pt idx="72">
                  <c:v>16444862</c:v>
                </c:pt>
                <c:pt idx="73">
                  <c:v>23602363</c:v>
                </c:pt>
                <c:pt idx="74">
                  <c:v>25359813</c:v>
                </c:pt>
                <c:pt idx="75">
                  <c:v>29951640</c:v>
                </c:pt>
                <c:pt idx="76">
                  <c:v>32070909</c:v>
                </c:pt>
                <c:pt idx="77">
                  <c:v>35687558</c:v>
                </c:pt>
                <c:pt idx="78">
                  <c:v>36329496</c:v>
                </c:pt>
                <c:pt idx="79">
                  <c:v>37124238</c:v>
                </c:pt>
                <c:pt idx="80">
                  <c:v>43726063</c:v>
                </c:pt>
                <c:pt idx="81">
                  <c:v>45121516</c:v>
                </c:pt>
                <c:pt idx="82">
                  <c:v>46269658</c:v>
                </c:pt>
                <c:pt idx="83">
                  <c:v>47236539</c:v>
                </c:pt>
                <c:pt idx="84">
                  <c:v>49601413</c:v>
                </c:pt>
                <c:pt idx="85">
                  <c:v>50330162</c:v>
                </c:pt>
                <c:pt idx="86">
                  <c:v>51473581</c:v>
                </c:pt>
                <c:pt idx="87">
                  <c:v>52938098</c:v>
                </c:pt>
                <c:pt idx="88">
                  <c:v>54256798</c:v>
                </c:pt>
                <c:pt idx="89">
                  <c:v>54905173</c:v>
                </c:pt>
                <c:pt idx="90">
                  <c:v>57006259</c:v>
                </c:pt>
                <c:pt idx="91">
                  <c:v>60092950</c:v>
                </c:pt>
                <c:pt idx="92">
                  <c:v>61695851</c:v>
                </c:pt>
                <c:pt idx="93">
                  <c:v>62564947</c:v>
                </c:pt>
                <c:pt idx="94">
                  <c:v>63407232</c:v>
                </c:pt>
                <c:pt idx="95">
                  <c:v>64190425</c:v>
                </c:pt>
                <c:pt idx="96">
                  <c:v>69907469</c:v>
                </c:pt>
                <c:pt idx="97">
                  <c:v>70612040</c:v>
                </c:pt>
                <c:pt idx="98">
                  <c:v>71291232</c:v>
                </c:pt>
                <c:pt idx="99">
                  <c:v>72197433</c:v>
                </c:pt>
                <c:pt idx="100">
                  <c:v>72943910</c:v>
                </c:pt>
                <c:pt idx="101">
                  <c:v>74433445</c:v>
                </c:pt>
                <c:pt idx="102">
                  <c:v>75200937</c:v>
                </c:pt>
                <c:pt idx="103">
                  <c:v>75835610</c:v>
                </c:pt>
                <c:pt idx="104">
                  <c:v>76489638</c:v>
                </c:pt>
                <c:pt idx="105">
                  <c:v>77222352</c:v>
                </c:pt>
                <c:pt idx="106">
                  <c:v>78393414</c:v>
                </c:pt>
                <c:pt idx="107">
                  <c:v>79006312</c:v>
                </c:pt>
                <c:pt idx="108">
                  <c:v>79702712</c:v>
                </c:pt>
                <c:pt idx="109">
                  <c:v>80367895</c:v>
                </c:pt>
                <c:pt idx="110">
                  <c:v>81566996</c:v>
                </c:pt>
                <c:pt idx="111">
                  <c:v>82128644</c:v>
                </c:pt>
                <c:pt idx="112">
                  <c:v>82602891</c:v>
                </c:pt>
                <c:pt idx="113">
                  <c:v>83342687</c:v>
                </c:pt>
                <c:pt idx="114">
                  <c:v>84276088</c:v>
                </c:pt>
                <c:pt idx="115">
                  <c:v>84989804</c:v>
                </c:pt>
                <c:pt idx="116">
                  <c:v>86578868</c:v>
                </c:pt>
                <c:pt idx="117">
                  <c:v>88412012</c:v>
                </c:pt>
                <c:pt idx="118">
                  <c:v>90126841</c:v>
                </c:pt>
                <c:pt idx="119">
                  <c:v>92206131</c:v>
                </c:pt>
                <c:pt idx="120">
                  <c:v>95110523</c:v>
                </c:pt>
                <c:pt idx="121">
                  <c:v>98545189</c:v>
                </c:pt>
                <c:pt idx="122">
                  <c:v>101272766</c:v>
                </c:pt>
                <c:pt idx="123">
                  <c:v>102748812</c:v>
                </c:pt>
                <c:pt idx="124">
                  <c:v>104488424</c:v>
                </c:pt>
                <c:pt idx="125">
                  <c:v>106115860</c:v>
                </c:pt>
                <c:pt idx="126">
                  <c:v>106818003</c:v>
                </c:pt>
                <c:pt idx="127">
                  <c:v>109047769</c:v>
                </c:pt>
                <c:pt idx="128">
                  <c:v>111602938</c:v>
                </c:pt>
                <c:pt idx="129">
                  <c:v>113876300</c:v>
                </c:pt>
                <c:pt idx="130">
                  <c:v>114825914</c:v>
                </c:pt>
                <c:pt idx="131">
                  <c:v>115630063</c:v>
                </c:pt>
                <c:pt idx="132">
                  <c:v>117202634</c:v>
                </c:pt>
                <c:pt idx="133">
                  <c:v>118383339</c:v>
                </c:pt>
                <c:pt idx="134">
                  <c:v>120103867</c:v>
                </c:pt>
                <c:pt idx="135">
                  <c:v>121142924</c:v>
                </c:pt>
                <c:pt idx="136">
                  <c:v>122339882</c:v>
                </c:pt>
                <c:pt idx="137">
                  <c:v>124394765</c:v>
                </c:pt>
                <c:pt idx="138">
                  <c:v>125196215</c:v>
                </c:pt>
                <c:pt idx="139">
                  <c:v>126457034</c:v>
                </c:pt>
                <c:pt idx="140">
                  <c:v>128144209</c:v>
                </c:pt>
                <c:pt idx="141">
                  <c:v>129299261</c:v>
                </c:pt>
                <c:pt idx="142">
                  <c:v>130687257</c:v>
                </c:pt>
                <c:pt idx="143">
                  <c:v>133236747</c:v>
                </c:pt>
                <c:pt idx="144">
                  <c:v>134801086</c:v>
                </c:pt>
                <c:pt idx="145">
                  <c:v>136591319</c:v>
                </c:pt>
                <c:pt idx="146">
                  <c:v>139158966</c:v>
                </c:pt>
                <c:pt idx="147">
                  <c:v>140930601</c:v>
                </c:pt>
                <c:pt idx="148">
                  <c:v>143082161</c:v>
                </c:pt>
                <c:pt idx="149">
                  <c:v>145284690</c:v>
                </c:pt>
                <c:pt idx="150">
                  <c:v>148611337</c:v>
                </c:pt>
                <c:pt idx="151">
                  <c:v>152694741</c:v>
                </c:pt>
                <c:pt idx="152">
                  <c:v>155876783</c:v>
                </c:pt>
                <c:pt idx="153">
                  <c:v>158121692</c:v>
                </c:pt>
                <c:pt idx="154">
                  <c:v>160176202</c:v>
                </c:pt>
                <c:pt idx="155">
                  <c:v>162655607</c:v>
                </c:pt>
                <c:pt idx="156">
                  <c:v>164265474</c:v>
                </c:pt>
                <c:pt idx="157">
                  <c:v>165807836</c:v>
                </c:pt>
                <c:pt idx="158">
                  <c:v>168380030</c:v>
                </c:pt>
                <c:pt idx="159">
                  <c:v>173834979</c:v>
                </c:pt>
                <c:pt idx="160">
                  <c:v>179307731</c:v>
                </c:pt>
                <c:pt idx="161">
                  <c:v>181464034</c:v>
                </c:pt>
                <c:pt idx="162">
                  <c:v>183294423</c:v>
                </c:pt>
                <c:pt idx="163">
                  <c:v>184984188</c:v>
                </c:pt>
                <c:pt idx="164">
                  <c:v>186490998</c:v>
                </c:pt>
                <c:pt idx="165">
                  <c:v>188062295</c:v>
                </c:pt>
                <c:pt idx="166">
                  <c:v>190691453</c:v>
                </c:pt>
                <c:pt idx="167">
                  <c:v>192719906</c:v>
                </c:pt>
                <c:pt idx="168">
                  <c:v>194691693</c:v>
                </c:pt>
                <c:pt idx="169">
                  <c:v>197372944</c:v>
                </c:pt>
                <c:pt idx="170">
                  <c:v>199966325</c:v>
                </c:pt>
                <c:pt idx="171">
                  <c:v>203105046</c:v>
                </c:pt>
                <c:pt idx="172">
                  <c:v>209325204</c:v>
                </c:pt>
                <c:pt idx="173">
                  <c:v>212275859</c:v>
                </c:pt>
                <c:pt idx="174">
                  <c:v>216525273</c:v>
                </c:pt>
                <c:pt idx="175">
                  <c:v>219112824</c:v>
                </c:pt>
                <c:pt idx="176">
                  <c:v>221175647</c:v>
                </c:pt>
                <c:pt idx="177">
                  <c:v>223009248</c:v>
                </c:pt>
                <c:pt idx="178">
                  <c:v>225046323</c:v>
                </c:pt>
                <c:pt idx="179">
                  <c:v>234472959</c:v>
                </c:pt>
                <c:pt idx="180">
                  <c:v>236223795</c:v>
                </c:pt>
                <c:pt idx="181">
                  <c:v>237896239</c:v>
                </c:pt>
                <c:pt idx="182">
                  <c:v>239707964</c:v>
                </c:pt>
                <c:pt idx="183">
                  <c:v>241397511</c:v>
                </c:pt>
                <c:pt idx="184">
                  <c:v>243440289</c:v>
                </c:pt>
                <c:pt idx="185">
                  <c:v>245571823</c:v>
                </c:pt>
                <c:pt idx="186">
                  <c:v>247113888</c:v>
                </c:pt>
                <c:pt idx="187">
                  <c:v>248452807</c:v>
                </c:pt>
                <c:pt idx="188">
                  <c:v>250718215</c:v>
                </c:pt>
                <c:pt idx="189">
                  <c:v>252683161</c:v>
                </c:pt>
                <c:pt idx="190">
                  <c:v>254345161</c:v>
                </c:pt>
                <c:pt idx="191">
                  <c:v>256657363</c:v>
                </c:pt>
                <c:pt idx="192">
                  <c:v>260859892</c:v>
                </c:pt>
                <c:pt idx="193">
                  <c:v>264482998</c:v>
                </c:pt>
                <c:pt idx="194">
                  <c:v>270088834</c:v>
                </c:pt>
                <c:pt idx="195">
                  <c:v>275710233</c:v>
                </c:pt>
                <c:pt idx="196">
                  <c:v>280151100</c:v>
                </c:pt>
                <c:pt idx="197">
                  <c:v>285105643</c:v>
                </c:pt>
                <c:pt idx="198">
                  <c:v>289580172</c:v>
                </c:pt>
                <c:pt idx="199">
                  <c:v>294577483</c:v>
                </c:pt>
                <c:pt idx="200">
                  <c:v>299023653</c:v>
                </c:pt>
                <c:pt idx="201">
                  <c:v>302962155</c:v>
                </c:pt>
                <c:pt idx="202">
                  <c:v>307212389</c:v>
                </c:pt>
                <c:pt idx="203">
                  <c:v>311576552</c:v>
                </c:pt>
                <c:pt idx="204">
                  <c:v>316435423</c:v>
                </c:pt>
                <c:pt idx="205">
                  <c:v>321434490</c:v>
                </c:pt>
                <c:pt idx="206">
                  <c:v>325581711</c:v>
                </c:pt>
                <c:pt idx="207">
                  <c:v>329493854</c:v>
                </c:pt>
                <c:pt idx="208">
                  <c:v>335265716</c:v>
                </c:pt>
                <c:pt idx="209">
                  <c:v>340296505</c:v>
                </c:pt>
                <c:pt idx="210">
                  <c:v>344098263</c:v>
                </c:pt>
                <c:pt idx="211">
                  <c:v>348727876</c:v>
                </c:pt>
                <c:pt idx="212">
                  <c:v>353833862</c:v>
                </c:pt>
                <c:pt idx="213">
                  <c:v>359631565</c:v>
                </c:pt>
                <c:pt idx="214">
                  <c:v>365990957</c:v>
                </c:pt>
                <c:pt idx="215">
                  <c:v>370406172</c:v>
                </c:pt>
                <c:pt idx="216">
                  <c:v>375822366</c:v>
                </c:pt>
                <c:pt idx="217">
                  <c:v>380767205</c:v>
                </c:pt>
                <c:pt idx="218">
                  <c:v>387227544</c:v>
                </c:pt>
                <c:pt idx="219">
                  <c:v>392405767</c:v>
                </c:pt>
                <c:pt idx="220">
                  <c:v>397826233</c:v>
                </c:pt>
                <c:pt idx="221">
                  <c:v>403596845</c:v>
                </c:pt>
                <c:pt idx="222">
                  <c:v>411443323</c:v>
                </c:pt>
                <c:pt idx="223">
                  <c:v>415580589</c:v>
                </c:pt>
                <c:pt idx="224">
                  <c:v>419955821</c:v>
                </c:pt>
                <c:pt idx="225">
                  <c:v>425970291</c:v>
                </c:pt>
                <c:pt idx="226">
                  <c:v>433790997</c:v>
                </c:pt>
                <c:pt idx="227">
                  <c:v>439121651</c:v>
                </c:pt>
                <c:pt idx="228">
                  <c:v>442815458</c:v>
                </c:pt>
                <c:pt idx="229">
                  <c:v>447974658</c:v>
                </c:pt>
                <c:pt idx="230">
                  <c:v>455179408</c:v>
                </c:pt>
                <c:pt idx="231">
                  <c:v>458724541</c:v>
                </c:pt>
                <c:pt idx="232">
                  <c:v>462564351</c:v>
                </c:pt>
                <c:pt idx="233">
                  <c:v>468874565</c:v>
                </c:pt>
                <c:pt idx="234">
                  <c:v>473140164</c:v>
                </c:pt>
                <c:pt idx="235">
                  <c:v>478045297</c:v>
                </c:pt>
                <c:pt idx="236">
                  <c:v>482908569</c:v>
                </c:pt>
                <c:pt idx="237">
                  <c:v>488381007</c:v>
                </c:pt>
                <c:pt idx="238">
                  <c:v>494878793</c:v>
                </c:pt>
                <c:pt idx="239">
                  <c:v>500592228</c:v>
                </c:pt>
                <c:pt idx="240">
                  <c:v>504416516</c:v>
                </c:pt>
                <c:pt idx="241">
                  <c:v>509078220</c:v>
                </c:pt>
                <c:pt idx="242">
                  <c:v>512002302</c:v>
                </c:pt>
                <c:pt idx="243">
                  <c:v>514531833</c:v>
                </c:pt>
                <c:pt idx="244">
                  <c:v>517132015</c:v>
                </c:pt>
                <c:pt idx="245">
                  <c:v>520693738</c:v>
                </c:pt>
                <c:pt idx="246">
                  <c:v>526275579</c:v>
                </c:pt>
                <c:pt idx="247">
                  <c:v>530564358</c:v>
                </c:pt>
                <c:pt idx="248">
                  <c:v>535722713</c:v>
                </c:pt>
                <c:pt idx="249">
                  <c:v>543619499</c:v>
                </c:pt>
                <c:pt idx="250">
                  <c:v>550509490</c:v>
                </c:pt>
                <c:pt idx="251">
                  <c:v>557080606</c:v>
                </c:pt>
                <c:pt idx="252">
                  <c:v>562785132</c:v>
                </c:pt>
                <c:pt idx="253">
                  <c:v>568176017</c:v>
                </c:pt>
                <c:pt idx="254">
                  <c:v>574498422</c:v>
                </c:pt>
                <c:pt idx="255">
                  <c:v>579276891</c:v>
                </c:pt>
                <c:pt idx="256">
                  <c:v>583666077</c:v>
                </c:pt>
                <c:pt idx="257">
                  <c:v>587362796</c:v>
                </c:pt>
                <c:pt idx="258">
                  <c:v>592152236</c:v>
                </c:pt>
                <c:pt idx="259">
                  <c:v>597136070</c:v>
                </c:pt>
                <c:pt idx="260">
                  <c:v>601889167</c:v>
                </c:pt>
                <c:pt idx="261">
                  <c:v>606962544</c:v>
                </c:pt>
                <c:pt idx="262">
                  <c:v>613193644</c:v>
                </c:pt>
                <c:pt idx="263">
                  <c:v>619214994</c:v>
                </c:pt>
                <c:pt idx="264">
                  <c:v>624844853</c:v>
                </c:pt>
                <c:pt idx="265">
                  <c:v>630274912</c:v>
                </c:pt>
                <c:pt idx="266">
                  <c:v>635746446</c:v>
                </c:pt>
                <c:pt idx="267">
                  <c:v>640643952</c:v>
                </c:pt>
                <c:pt idx="268">
                  <c:v>643933244</c:v>
                </c:pt>
                <c:pt idx="269">
                  <c:v>648849844</c:v>
                </c:pt>
                <c:pt idx="270">
                  <c:v>653470000</c:v>
                </c:pt>
                <c:pt idx="271">
                  <c:v>659308010</c:v>
                </c:pt>
                <c:pt idx="272">
                  <c:v>664689106</c:v>
                </c:pt>
                <c:pt idx="273">
                  <c:v>670570366</c:v>
                </c:pt>
                <c:pt idx="274">
                  <c:v>676008698</c:v>
                </c:pt>
                <c:pt idx="275">
                  <c:v>682766104</c:v>
                </c:pt>
                <c:pt idx="276">
                  <c:v>688770947</c:v>
                </c:pt>
                <c:pt idx="277">
                  <c:v>693878432</c:v>
                </c:pt>
                <c:pt idx="278">
                  <c:v>698830726</c:v>
                </c:pt>
                <c:pt idx="279">
                  <c:v>703789823</c:v>
                </c:pt>
                <c:pt idx="280">
                  <c:v>711069476</c:v>
                </c:pt>
                <c:pt idx="281">
                  <c:v>717700795</c:v>
                </c:pt>
                <c:pt idx="282">
                  <c:v>722411227</c:v>
                </c:pt>
                <c:pt idx="283">
                  <c:v>728043240</c:v>
                </c:pt>
                <c:pt idx="284">
                  <c:v>734519326</c:v>
                </c:pt>
                <c:pt idx="285">
                  <c:v>742970603</c:v>
                </c:pt>
                <c:pt idx="286">
                  <c:v>747814125</c:v>
                </c:pt>
                <c:pt idx="287">
                  <c:v>752123924</c:v>
                </c:pt>
                <c:pt idx="288">
                  <c:v>758391328</c:v>
                </c:pt>
                <c:pt idx="289">
                  <c:v>765021037</c:v>
                </c:pt>
                <c:pt idx="290">
                  <c:v>771278295</c:v>
                </c:pt>
                <c:pt idx="291">
                  <c:v>776750436</c:v>
                </c:pt>
                <c:pt idx="292">
                  <c:v>783425734</c:v>
                </c:pt>
                <c:pt idx="293">
                  <c:v>790620317</c:v>
                </c:pt>
                <c:pt idx="294">
                  <c:v>796664223</c:v>
                </c:pt>
                <c:pt idx="295">
                  <c:v>802973931</c:v>
                </c:pt>
                <c:pt idx="296">
                  <c:v>810159961</c:v>
                </c:pt>
                <c:pt idx="297">
                  <c:v>816221580</c:v>
                </c:pt>
                <c:pt idx="298">
                  <c:v>824216293</c:v>
                </c:pt>
                <c:pt idx="299">
                  <c:v>829697459</c:v>
                </c:pt>
                <c:pt idx="300">
                  <c:v>835285044</c:v>
                </c:pt>
                <c:pt idx="301">
                  <c:v>841999545</c:v>
                </c:pt>
                <c:pt idx="302">
                  <c:v>848509126</c:v>
                </c:pt>
                <c:pt idx="303">
                  <c:v>854444872</c:v>
                </c:pt>
                <c:pt idx="304">
                  <c:v>861384776</c:v>
                </c:pt>
                <c:pt idx="305">
                  <c:v>869414067</c:v>
                </c:pt>
                <c:pt idx="306">
                  <c:v>877016839</c:v>
                </c:pt>
                <c:pt idx="307">
                  <c:v>885330383</c:v>
                </c:pt>
                <c:pt idx="308">
                  <c:v>892029943</c:v>
                </c:pt>
                <c:pt idx="309">
                  <c:v>898846456</c:v>
                </c:pt>
                <c:pt idx="310">
                  <c:v>906073973</c:v>
                </c:pt>
                <c:pt idx="311">
                  <c:v>912507399</c:v>
                </c:pt>
                <c:pt idx="312">
                  <c:v>919213527</c:v>
                </c:pt>
                <c:pt idx="313">
                  <c:v>927567856</c:v>
                </c:pt>
                <c:pt idx="314">
                  <c:v>935963267</c:v>
                </c:pt>
                <c:pt idx="315">
                  <c:v>944422544</c:v>
                </c:pt>
                <c:pt idx="316">
                  <c:v>952362532</c:v>
                </c:pt>
                <c:pt idx="317">
                  <c:v>961814241</c:v>
                </c:pt>
                <c:pt idx="318">
                  <c:v>971292411</c:v>
                </c:pt>
                <c:pt idx="319">
                  <c:v>978984718</c:v>
                </c:pt>
                <c:pt idx="320">
                  <c:v>986823150</c:v>
                </c:pt>
                <c:pt idx="321">
                  <c:v>994773416</c:v>
                </c:pt>
                <c:pt idx="322">
                  <c:v>1005463769</c:v>
                </c:pt>
                <c:pt idx="323">
                  <c:v>1013247930</c:v>
                </c:pt>
                <c:pt idx="324">
                  <c:v>1022294784</c:v>
                </c:pt>
                <c:pt idx="325">
                  <c:v>1030853898</c:v>
                </c:pt>
                <c:pt idx="326">
                  <c:v>1039661805</c:v>
                </c:pt>
                <c:pt idx="327">
                  <c:v>1048790841</c:v>
                </c:pt>
                <c:pt idx="328">
                  <c:v>1057857811</c:v>
                </c:pt>
                <c:pt idx="329">
                  <c:v>1065788785</c:v>
                </c:pt>
                <c:pt idx="330">
                  <c:v>1075205680</c:v>
                </c:pt>
                <c:pt idx="331">
                  <c:v>1083478559</c:v>
                </c:pt>
                <c:pt idx="332">
                  <c:v>1092663957</c:v>
                </c:pt>
                <c:pt idx="333">
                  <c:v>1101958251</c:v>
                </c:pt>
                <c:pt idx="334">
                  <c:v>1112593400</c:v>
                </c:pt>
                <c:pt idx="335">
                  <c:v>1123508717</c:v>
                </c:pt>
                <c:pt idx="336">
                  <c:v>1136452353</c:v>
                </c:pt>
                <c:pt idx="337">
                  <c:v>1148182324</c:v>
                </c:pt>
                <c:pt idx="338">
                  <c:v>1159140265</c:v>
                </c:pt>
                <c:pt idx="339">
                  <c:v>1170714525</c:v>
                </c:pt>
                <c:pt idx="340">
                  <c:v>1182724091</c:v>
                </c:pt>
                <c:pt idx="341">
                  <c:v>1193683251</c:v>
                </c:pt>
                <c:pt idx="342">
                  <c:v>1206851037</c:v>
                </c:pt>
                <c:pt idx="343">
                  <c:v>1220006780</c:v>
                </c:pt>
                <c:pt idx="344">
                  <c:v>1235057425</c:v>
                </c:pt>
                <c:pt idx="345">
                  <c:v>1248296431</c:v>
                </c:pt>
                <c:pt idx="346">
                  <c:v>1262302956</c:v>
                </c:pt>
                <c:pt idx="347">
                  <c:v>1275097406</c:v>
                </c:pt>
                <c:pt idx="348">
                  <c:v>1286839771</c:v>
                </c:pt>
                <c:pt idx="349">
                  <c:v>1298592866</c:v>
                </c:pt>
                <c:pt idx="350">
                  <c:v>1310354049</c:v>
                </c:pt>
                <c:pt idx="351">
                  <c:v>1321842546</c:v>
                </c:pt>
                <c:pt idx="352">
                  <c:v>1334849141</c:v>
                </c:pt>
                <c:pt idx="353">
                  <c:v>1347076607</c:v>
                </c:pt>
                <c:pt idx="354">
                  <c:v>1359411603</c:v>
                </c:pt>
                <c:pt idx="355">
                  <c:v>1371824960</c:v>
                </c:pt>
                <c:pt idx="356">
                  <c:v>1387181191</c:v>
                </c:pt>
                <c:pt idx="357">
                  <c:v>1400583994</c:v>
                </c:pt>
                <c:pt idx="358">
                  <c:v>1412758654</c:v>
                </c:pt>
                <c:pt idx="359">
                  <c:v>1429025863</c:v>
                </c:pt>
                <c:pt idx="360">
                  <c:v>1444515862</c:v>
                </c:pt>
                <c:pt idx="361">
                  <c:v>1462410708</c:v>
                </c:pt>
                <c:pt idx="362">
                  <c:v>1478171796</c:v>
                </c:pt>
                <c:pt idx="363">
                  <c:v>1498071833</c:v>
                </c:pt>
                <c:pt idx="364">
                  <c:v>1514678863</c:v>
                </c:pt>
                <c:pt idx="365">
                  <c:v>1530851563</c:v>
                </c:pt>
                <c:pt idx="366">
                  <c:v>1546180714</c:v>
                </c:pt>
                <c:pt idx="367">
                  <c:v>1562911310</c:v>
                </c:pt>
                <c:pt idx="368">
                  <c:v>1581249464</c:v>
                </c:pt>
                <c:pt idx="369">
                  <c:v>1600292877</c:v>
                </c:pt>
                <c:pt idx="370">
                  <c:v>1619060833</c:v>
                </c:pt>
                <c:pt idx="371">
                  <c:v>1641950446</c:v>
                </c:pt>
                <c:pt idx="372">
                  <c:v>1666584215</c:v>
                </c:pt>
                <c:pt idx="373">
                  <c:v>1691884041</c:v>
                </c:pt>
                <c:pt idx="374">
                  <c:v>1719550251</c:v>
                </c:pt>
                <c:pt idx="375">
                  <c:v>1750076757</c:v>
                </c:pt>
                <c:pt idx="376">
                  <c:v>1780591882</c:v>
                </c:pt>
                <c:pt idx="377">
                  <c:v>1805759139</c:v>
                </c:pt>
                <c:pt idx="378">
                  <c:v>1833823986</c:v>
                </c:pt>
                <c:pt idx="379">
                  <c:v>1860489435</c:v>
                </c:pt>
                <c:pt idx="380">
                  <c:v>1895081187</c:v>
                </c:pt>
                <c:pt idx="381">
                  <c:v>1926670706</c:v>
                </c:pt>
                <c:pt idx="382">
                  <c:v>1957902246</c:v>
                </c:pt>
                <c:pt idx="383">
                  <c:v>1992877567</c:v>
                </c:pt>
                <c:pt idx="384">
                  <c:v>2027421003</c:v>
                </c:pt>
                <c:pt idx="385">
                  <c:v>2058142373</c:v>
                </c:pt>
                <c:pt idx="386">
                  <c:v>2096542816</c:v>
                </c:pt>
                <c:pt idx="387">
                  <c:v>2132715744</c:v>
                </c:pt>
                <c:pt idx="388">
                  <c:v>2170910426</c:v>
                </c:pt>
                <c:pt idx="389">
                  <c:v>2212078821</c:v>
                </c:pt>
                <c:pt idx="390">
                  <c:v>2249224967</c:v>
                </c:pt>
                <c:pt idx="391">
                  <c:v>2290933112</c:v>
                </c:pt>
                <c:pt idx="392">
                  <c:v>2330883086</c:v>
                </c:pt>
                <c:pt idx="393">
                  <c:v>2373827903</c:v>
                </c:pt>
                <c:pt idx="394">
                  <c:v>2424137252</c:v>
                </c:pt>
                <c:pt idx="395">
                  <c:v>2470120172</c:v>
                </c:pt>
                <c:pt idx="396">
                  <c:v>2524950638</c:v>
                </c:pt>
                <c:pt idx="397">
                  <c:v>2576678911</c:v>
                </c:pt>
                <c:pt idx="398">
                  <c:v>2630578516</c:v>
                </c:pt>
                <c:pt idx="399">
                  <c:v>2679787372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0-BD4D-B8D7-FD18F6BF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171856"/>
        <c:axId val="-539174336"/>
      </c:lineChart>
      <c:catAx>
        <c:axId val="-539180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6816"/>
        <c:crosses val="autoZero"/>
        <c:auto val="1"/>
        <c:lblAlgn val="ctr"/>
        <c:lblOffset val="100"/>
        <c:noMultiLvlLbl val="0"/>
      </c:catAx>
      <c:valAx>
        <c:axId val="-539176816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80080"/>
        <c:crosses val="autoZero"/>
        <c:crossBetween val="between"/>
      </c:valAx>
      <c:valAx>
        <c:axId val="-539174336"/>
        <c:scaling>
          <c:orientation val="minMax"/>
          <c:max val="50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71856"/>
        <c:crosses val="max"/>
        <c:crossBetween val="between"/>
      </c:valAx>
      <c:catAx>
        <c:axId val="-53917185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53917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 Bits / Total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Summaries!$C$1</c:f>
              <c:strCache>
                <c:ptCount val="1"/>
                <c:pt idx="0">
                  <c:v>nBytes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Summaries!$C$2:$C$4</c:f>
              <c:numCache>
                <c:formatCode>#,##0</c:formatCode>
                <c:ptCount val="3"/>
                <c:pt idx="0">
                  <c:v>406355661</c:v>
                </c:pt>
                <c:pt idx="1">
                  <c:v>206587456</c:v>
                </c:pt>
                <c:pt idx="2">
                  <c:v>121364224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2-6841-8B7B-19EE1A1E5FF6}"/>
            </c:ext>
          </c:extLst>
        </c:ser>
        <c:ser>
          <c:idx val="2"/>
          <c:order val="1"/>
          <c:tx>
            <c:strRef>
              <c:f>Summaries!$D$1</c:f>
              <c:strCache>
                <c:ptCount val="1"/>
                <c:pt idx="0">
                  <c:v>nBits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Summaries!$D$2:$D$4</c:f>
              <c:numCache>
                <c:formatCode>#,##0</c:formatCode>
                <c:ptCount val="3"/>
                <c:pt idx="0">
                  <c:v>2679787372</c:v>
                </c:pt>
                <c:pt idx="1">
                  <c:v>132179229</c:v>
                </c:pt>
                <c:pt idx="2">
                  <c:v>146092096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2-6841-8B7B-19EE1A1E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9157408"/>
        <c:axId val="-539154656"/>
      </c:barChart>
      <c:catAx>
        <c:axId val="-5391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54656"/>
        <c:crosses val="autoZero"/>
        <c:auto val="1"/>
        <c:lblAlgn val="ctr"/>
        <c:lblOffset val="100"/>
        <c:noMultiLvlLbl val="0"/>
      </c:catAx>
      <c:valAx>
        <c:axId val="-5391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5740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Stored per Bloom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Data!$AM$5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Data!$AM$6:$AM$405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87.166666666666671</c:v>
                </c:pt>
                <c:pt idx="6">
                  <c:v>25.8</c:v>
                </c:pt>
                <c:pt idx="7">
                  <c:v>7.9172413793103447</c:v>
                </c:pt>
                <c:pt idx="8">
                  <c:v>6.9773299748110835</c:v>
                </c:pt>
                <c:pt idx="9">
                  <c:v>11.321428571428571</c:v>
                </c:pt>
                <c:pt idx="10">
                  <c:v>18.3</c:v>
                </c:pt>
                <c:pt idx="11">
                  <c:v>35.698412698412696</c:v>
                </c:pt>
                <c:pt idx="12">
                  <c:v>49.75</c:v>
                </c:pt>
                <c:pt idx="13">
                  <c:v>21.390476190476189</c:v>
                </c:pt>
                <c:pt idx="14">
                  <c:v>16.969325153374232</c:v>
                </c:pt>
                <c:pt idx="15">
                  <c:v>120.58333333333333</c:v>
                </c:pt>
                <c:pt idx="16">
                  <c:v>61.98</c:v>
                </c:pt>
                <c:pt idx="17">
                  <c:v>32.938053097345133</c:v>
                </c:pt>
                <c:pt idx="18">
                  <c:v>40.835443037974684</c:v>
                </c:pt>
                <c:pt idx="19">
                  <c:v>24.81679389312977</c:v>
                </c:pt>
                <c:pt idx="20">
                  <c:v>39.977011494252871</c:v>
                </c:pt>
                <c:pt idx="21">
                  <c:v>41.785714285714285</c:v>
                </c:pt>
                <c:pt idx="22">
                  <c:v>60.654545454545456</c:v>
                </c:pt>
                <c:pt idx="23">
                  <c:v>19</c:v>
                </c:pt>
                <c:pt idx="24">
                  <c:v>48.792682926829265</c:v>
                </c:pt>
                <c:pt idx="25">
                  <c:v>17.325791855203619</c:v>
                </c:pt>
                <c:pt idx="26">
                  <c:v>39.009708737864081</c:v>
                </c:pt>
                <c:pt idx="27">
                  <c:v>31.174825174825173</c:v>
                </c:pt>
                <c:pt idx="28">
                  <c:v>46.290697674418603</c:v>
                </c:pt>
                <c:pt idx="29">
                  <c:v>37.313725490196077</c:v>
                </c:pt>
                <c:pt idx="30">
                  <c:v>17.101321585903083</c:v>
                </c:pt>
                <c:pt idx="31">
                  <c:v>31.291338582677167</c:v>
                </c:pt>
                <c:pt idx="32">
                  <c:v>31.576923076923077</c:v>
                </c:pt>
                <c:pt idx="33">
                  <c:v>22.423280423280424</c:v>
                </c:pt>
                <c:pt idx="34">
                  <c:v>22.064039408866996</c:v>
                </c:pt>
                <c:pt idx="35">
                  <c:v>49.711111111111109</c:v>
                </c:pt>
                <c:pt idx="36">
                  <c:v>99.04651162790698</c:v>
                </c:pt>
                <c:pt idx="37">
                  <c:v>24.117948717948718</c:v>
                </c:pt>
                <c:pt idx="38">
                  <c:v>22.180555555555557</c:v>
                </c:pt>
                <c:pt idx="39">
                  <c:v>48.23</c:v>
                </c:pt>
                <c:pt idx="40">
                  <c:v>24.75</c:v>
                </c:pt>
                <c:pt idx="41">
                  <c:v>42.209523809523809</c:v>
                </c:pt>
                <c:pt idx="42">
                  <c:v>3.6689976689976689</c:v>
                </c:pt>
                <c:pt idx="43">
                  <c:v>3.2956834532374102</c:v>
                </c:pt>
                <c:pt idx="44">
                  <c:v>7.0413476263399692</c:v>
                </c:pt>
                <c:pt idx="45">
                  <c:v>2.2915066154502775</c:v>
                </c:pt>
                <c:pt idx="46">
                  <c:v>10.118343195266272</c:v>
                </c:pt>
                <c:pt idx="47">
                  <c:v>7.3709428129829986</c:v>
                </c:pt>
                <c:pt idx="48">
                  <c:v>11.387409200968523</c:v>
                </c:pt>
                <c:pt idx="49">
                  <c:v>4.5306495882891129</c:v>
                </c:pt>
                <c:pt idx="50">
                  <c:v>0.67138364779874216</c:v>
                </c:pt>
                <c:pt idx="51">
                  <c:v>2.5587084148727985</c:v>
                </c:pt>
                <c:pt idx="52">
                  <c:v>1.682972972972973</c:v>
                </c:pt>
                <c:pt idx="53">
                  <c:v>6.227699530516432</c:v>
                </c:pt>
                <c:pt idx="54">
                  <c:v>15.45483870967742</c:v>
                </c:pt>
                <c:pt idx="55">
                  <c:v>16.857664233576642</c:v>
                </c:pt>
                <c:pt idx="56">
                  <c:v>3.3119032463399107</c:v>
                </c:pt>
                <c:pt idx="57">
                  <c:v>52.393617021276597</c:v>
                </c:pt>
                <c:pt idx="58">
                  <c:v>30.840236686390533</c:v>
                </c:pt>
                <c:pt idx="59">
                  <c:v>15.403846153846153</c:v>
                </c:pt>
                <c:pt idx="60">
                  <c:v>9.852320675105485</c:v>
                </c:pt>
                <c:pt idx="61">
                  <c:v>1.7896094325718497</c:v>
                </c:pt>
                <c:pt idx="62">
                  <c:v>7.8996710526315788</c:v>
                </c:pt>
                <c:pt idx="63">
                  <c:v>8.0840336134453779</c:v>
                </c:pt>
                <c:pt idx="64">
                  <c:v>10.426195426195425</c:v>
                </c:pt>
                <c:pt idx="65">
                  <c:v>14.526315789473685</c:v>
                </c:pt>
                <c:pt idx="66">
                  <c:v>10.405117270788912</c:v>
                </c:pt>
                <c:pt idx="67">
                  <c:v>2.7094890510948906</c:v>
                </c:pt>
                <c:pt idx="68">
                  <c:v>0.88609535489805302</c:v>
                </c:pt>
                <c:pt idx="69">
                  <c:v>0.28265778696367744</c:v>
                </c:pt>
                <c:pt idx="70">
                  <c:v>0.74685593325862287</c:v>
                </c:pt>
                <c:pt idx="71">
                  <c:v>0.83971530249110315</c:v>
                </c:pt>
                <c:pt idx="72">
                  <c:v>0.55820348304307976</c:v>
                </c:pt>
                <c:pt idx="73">
                  <c:v>0.20952142477072835</c:v>
                </c:pt>
                <c:pt idx="74">
                  <c:v>0.59529072561268626</c:v>
                </c:pt>
                <c:pt idx="75">
                  <c:v>0.29894255501571876</c:v>
                </c:pt>
                <c:pt idx="76">
                  <c:v>0.57206382422181534</c:v>
                </c:pt>
                <c:pt idx="77">
                  <c:v>0.36928515788842953</c:v>
                </c:pt>
                <c:pt idx="78">
                  <c:v>1.2872068725330856</c:v>
                </c:pt>
                <c:pt idx="79">
                  <c:v>1.1029752704791345</c:v>
                </c:pt>
                <c:pt idx="80">
                  <c:v>0.23830394793638143</c:v>
                </c:pt>
                <c:pt idx="81">
                  <c:v>0.76008671564494756</c:v>
                </c:pt>
                <c:pt idx="82">
                  <c:v>0.85841679242694469</c:v>
                </c:pt>
                <c:pt idx="83">
                  <c:v>0.98370008149959254</c:v>
                </c:pt>
                <c:pt idx="84">
                  <c:v>0.51309898855911129</c:v>
                </c:pt>
                <c:pt idx="85">
                  <c:v>1.2348551360842845</c:v>
                </c:pt>
                <c:pt idx="86">
                  <c:v>0.86023708473584082</c:v>
                </c:pt>
                <c:pt idx="87">
                  <c:v>0.7142686851829777</c:v>
                </c:pt>
                <c:pt idx="88">
                  <c:v>0.8959477512245807</c:v>
                </c:pt>
                <c:pt idx="89">
                  <c:v>1.4492516370439663</c:v>
                </c:pt>
                <c:pt idx="90">
                  <c:v>0.62601114506561206</c:v>
                </c:pt>
                <c:pt idx="91">
                  <c:v>0.45418072979685409</c:v>
                </c:pt>
                <c:pt idx="92">
                  <c:v>0.7691121392377176</c:v>
                </c:pt>
                <c:pt idx="93">
                  <c:v>1.2377289377289378</c:v>
                </c:pt>
                <c:pt idx="94">
                  <c:v>1.2603266090297791</c:v>
                </c:pt>
                <c:pt idx="95">
                  <c:v>1.3926864741325578</c:v>
                </c:pt>
                <c:pt idx="96">
                  <c:v>0.30945933748533261</c:v>
                </c:pt>
                <c:pt idx="97">
                  <c:v>1.5124721603563474</c:v>
                </c:pt>
                <c:pt idx="98">
                  <c:v>1.7220809248554914</c:v>
                </c:pt>
                <c:pt idx="99">
                  <c:v>1.4461977186311787</c:v>
                </c:pt>
                <c:pt idx="100">
                  <c:v>1.6413855558071089</c:v>
                </c:pt>
                <c:pt idx="101">
                  <c:v>1.0355463347164593</c:v>
                </c:pt>
                <c:pt idx="102">
                  <c:v>1.5594435075885329</c:v>
                </c:pt>
                <c:pt idx="103">
                  <c:v>1.8951713785339004</c:v>
                </c:pt>
                <c:pt idx="104">
                  <c:v>1.8399328053755699</c:v>
                </c:pt>
                <c:pt idx="105">
                  <c:v>1.715333189562217</c:v>
                </c:pt>
                <c:pt idx="106">
                  <c:v>1.2901091630830301</c:v>
                </c:pt>
                <c:pt idx="107">
                  <c:v>1.9031400966183576</c:v>
                </c:pt>
                <c:pt idx="108">
                  <c:v>1.8047244094488188</c:v>
                </c:pt>
                <c:pt idx="109">
                  <c:v>1.9056960529425668</c:v>
                </c:pt>
                <c:pt idx="110">
                  <c:v>1.3234296786694655</c:v>
                </c:pt>
                <c:pt idx="111">
                  <c:v>2.1318097262822215</c:v>
                </c:pt>
                <c:pt idx="112">
                  <c:v>2.421068986948415</c:v>
                </c:pt>
                <c:pt idx="113">
                  <c:v>1.620603015075377</c:v>
                </c:pt>
                <c:pt idx="114">
                  <c:v>1.3124684502776376</c:v>
                </c:pt>
                <c:pt idx="115">
                  <c:v>1.6738359201773836</c:v>
                </c:pt>
                <c:pt idx="116">
                  <c:v>0.9356774270970839</c:v>
                </c:pt>
                <c:pt idx="117">
                  <c:v>0.69739931370778396</c:v>
                </c:pt>
                <c:pt idx="118">
                  <c:v>0.74786833234186001</c:v>
                </c:pt>
                <c:pt idx="119">
                  <c:v>0.69063360881542701</c:v>
                </c:pt>
                <c:pt idx="120">
                  <c:v>0.52779110410527041</c:v>
                </c:pt>
                <c:pt idx="121">
                  <c:v>0.41344886997060909</c:v>
                </c:pt>
                <c:pt idx="122">
                  <c:v>0.59867517570078355</c:v>
                </c:pt>
                <c:pt idx="123">
                  <c:v>0.98729955099422706</c:v>
                </c:pt>
                <c:pt idx="124">
                  <c:v>0.8486328125</c:v>
                </c:pt>
                <c:pt idx="125">
                  <c:v>0.91545120360488552</c:v>
                </c:pt>
                <c:pt idx="126">
                  <c:v>1.6764302059496567</c:v>
                </c:pt>
                <c:pt idx="127">
                  <c:v>0.72060358735883079</c:v>
                </c:pt>
                <c:pt idx="128">
                  <c:v>0.66160985186507226</c:v>
                </c:pt>
                <c:pt idx="129">
                  <c:v>0.69362059317291547</c:v>
                </c:pt>
                <c:pt idx="130">
                  <c:v>1.3767281105990783</c:v>
                </c:pt>
                <c:pt idx="131">
                  <c:v>1.5200807265388496</c:v>
                </c:pt>
                <c:pt idx="132">
                  <c:v>0.95944545218968647</c:v>
                </c:pt>
                <c:pt idx="133">
                  <c:v>1.2154491211094984</c:v>
                </c:pt>
                <c:pt idx="134">
                  <c:v>0.92408575031525853</c:v>
                </c:pt>
                <c:pt idx="135">
                  <c:v>1.3632601655271681</c:v>
                </c:pt>
                <c:pt idx="136">
                  <c:v>1.2263693650024237</c:v>
                </c:pt>
                <c:pt idx="137">
                  <c:v>0.79398963730569949</c:v>
                </c:pt>
                <c:pt idx="138">
                  <c:v>1.5474696779590129</c:v>
                </c:pt>
                <c:pt idx="139">
                  <c:v>1.1716629851688229</c:v>
                </c:pt>
                <c:pt idx="140">
                  <c:v>0.95232243794544114</c:v>
                </c:pt>
                <c:pt idx="141">
                  <c:v>1.2563978754225011</c:v>
                </c:pt>
                <c:pt idx="142">
                  <c:v>1.0310781429850364</c:v>
                </c:pt>
                <c:pt idx="143">
                  <c:v>0.6337943021234792</c:v>
                </c:pt>
                <c:pt idx="144">
                  <c:v>0.90958388667552015</c:v>
                </c:pt>
                <c:pt idx="145">
                  <c:v>0.82118738030440475</c:v>
                </c:pt>
                <c:pt idx="146">
                  <c:v>0.64949264532368445</c:v>
                </c:pt>
                <c:pt idx="147">
                  <c:v>0.83335036272606522</c:v>
                </c:pt>
                <c:pt idx="148">
                  <c:v>0.70277056277056282</c:v>
                </c:pt>
                <c:pt idx="149">
                  <c:v>0.68187372708757632</c:v>
                </c:pt>
                <c:pt idx="150">
                  <c:v>0.50586372698487159</c:v>
                </c:pt>
                <c:pt idx="151">
                  <c:v>0.43001292374987571</c:v>
                </c:pt>
                <c:pt idx="152">
                  <c:v>0.5345240406393581</c:v>
                </c:pt>
                <c:pt idx="153">
                  <c:v>0.70537118265331455</c:v>
                </c:pt>
                <c:pt idx="154">
                  <c:v>0.73454703077589945</c:v>
                </c:pt>
                <c:pt idx="155">
                  <c:v>0.64014385255113504</c:v>
                </c:pt>
                <c:pt idx="156">
                  <c:v>0.91407277509864093</c:v>
                </c:pt>
                <c:pt idx="157">
                  <c:v>0.94362017804154308</c:v>
                </c:pt>
                <c:pt idx="158">
                  <c:v>0.64245767835550183</c:v>
                </c:pt>
                <c:pt idx="159">
                  <c:v>0.35443546766349132</c:v>
                </c:pt>
                <c:pt idx="160">
                  <c:v>0.33643429109750356</c:v>
                </c:pt>
                <c:pt idx="161">
                  <c:v>0.7171385237613751</c:v>
                </c:pt>
                <c:pt idx="162">
                  <c:v>0.80538160469667319</c:v>
                </c:pt>
                <c:pt idx="163">
                  <c:v>0.88187109290795429</c:v>
                </c:pt>
                <c:pt idx="164">
                  <c:v>0.93870093127431331</c:v>
                </c:pt>
                <c:pt idx="165">
                  <c:v>0.93498064222272825</c:v>
                </c:pt>
                <c:pt idx="166">
                  <c:v>0.57345605283496104</c:v>
                </c:pt>
                <c:pt idx="167">
                  <c:v>0.7500226510827217</c:v>
                </c:pt>
                <c:pt idx="168">
                  <c:v>0.76726151546295429</c:v>
                </c:pt>
                <c:pt idx="169">
                  <c:v>0.61221990056920528</c:v>
                </c:pt>
                <c:pt idx="170">
                  <c:v>0.64765125892521613</c:v>
                </c:pt>
                <c:pt idx="171">
                  <c:v>0.5393763864924821</c:v>
                </c:pt>
                <c:pt idx="172">
                  <c:v>0.20861830681455756</c:v>
                </c:pt>
                <c:pt idx="173">
                  <c:v>0.42331410383926793</c:v>
                </c:pt>
                <c:pt idx="174">
                  <c:v>0.32953362739753184</c:v>
                </c:pt>
                <c:pt idx="175">
                  <c:v>0.49968919968919967</c:v>
                </c:pt>
                <c:pt idx="176">
                  <c:v>0.61189358372456959</c:v>
                </c:pt>
                <c:pt idx="177">
                  <c:v>0.83738995339202482</c:v>
                </c:pt>
                <c:pt idx="178">
                  <c:v>0.76131724575886783</c:v>
                </c:pt>
                <c:pt idx="179">
                  <c:v>0.20108907040062232</c:v>
                </c:pt>
                <c:pt idx="180">
                  <c:v>0.86812486727543003</c:v>
                </c:pt>
                <c:pt idx="181">
                  <c:v>0.88527745108521327</c:v>
                </c:pt>
                <c:pt idx="182">
                  <c:v>0.8713047111668234</c:v>
                </c:pt>
                <c:pt idx="183">
                  <c:v>0.89764573991031393</c:v>
                </c:pt>
                <c:pt idx="184">
                  <c:v>0.7671867612293144</c:v>
                </c:pt>
                <c:pt idx="185">
                  <c:v>0.72034501155966568</c:v>
                </c:pt>
                <c:pt idx="186">
                  <c:v>0.9961780298360251</c:v>
                </c:pt>
                <c:pt idx="187">
                  <c:v>1.0423252775963423</c:v>
                </c:pt>
                <c:pt idx="188">
                  <c:v>0.66722290532232564</c:v>
                </c:pt>
                <c:pt idx="189">
                  <c:v>0.78393095653960754</c:v>
                </c:pt>
                <c:pt idx="190">
                  <c:v>0.89526508442555197</c:v>
                </c:pt>
                <c:pt idx="191">
                  <c:v>0.63541034751711589</c:v>
                </c:pt>
                <c:pt idx="192">
                  <c:v>0.39144316730523626</c:v>
                </c:pt>
                <c:pt idx="193">
                  <c:v>0.42708911330595939</c:v>
                </c:pt>
                <c:pt idx="194">
                  <c:v>0.31614909216536791</c:v>
                </c:pt>
                <c:pt idx="195">
                  <c:v>0.31806818181818181</c:v>
                </c:pt>
                <c:pt idx="196">
                  <c:v>0.37770034843205574</c:v>
                </c:pt>
                <c:pt idx="197">
                  <c:v>0.33012233067644176</c:v>
                </c:pt>
                <c:pt idx="198">
                  <c:v>0.36038463325126585</c:v>
                </c:pt>
                <c:pt idx="199">
                  <c:v>0.33230031816867073</c:v>
                </c:pt>
                <c:pt idx="200">
                  <c:v>0.35424388870642332</c:v>
                </c:pt>
                <c:pt idx="201">
                  <c:v>0.39361256544502615</c:v>
                </c:pt>
                <c:pt idx="202">
                  <c:v>0.35529620327965727</c:v>
                </c:pt>
                <c:pt idx="203">
                  <c:v>0.34488338886244646</c:v>
                </c:pt>
                <c:pt idx="204">
                  <c:v>0.32050399931194634</c:v>
                </c:pt>
                <c:pt idx="205">
                  <c:v>0.31321936357481384</c:v>
                </c:pt>
                <c:pt idx="206">
                  <c:v>0.35123714489359537</c:v>
                </c:pt>
                <c:pt idx="207">
                  <c:v>0.37333474307464581</c:v>
                </c:pt>
                <c:pt idx="208">
                  <c:v>0.26913727983246699</c:v>
                </c:pt>
                <c:pt idx="209">
                  <c:v>0.28659430918157819</c:v>
                </c:pt>
                <c:pt idx="210">
                  <c:v>0.3465796651869284</c:v>
                </c:pt>
                <c:pt idx="211">
                  <c:v>0.30352180053760991</c:v>
                </c:pt>
                <c:pt idx="212">
                  <c:v>0.29165803323525757</c:v>
                </c:pt>
                <c:pt idx="213">
                  <c:v>0.25095630425187582</c:v>
                </c:pt>
                <c:pt idx="214">
                  <c:v>0.23102648102648102</c:v>
                </c:pt>
                <c:pt idx="215">
                  <c:v>0.30571483180428133</c:v>
                </c:pt>
                <c:pt idx="216">
                  <c:v>0.2695806261075015</c:v>
                </c:pt>
                <c:pt idx="217">
                  <c:v>0.30065999574196295</c:v>
                </c:pt>
                <c:pt idx="218">
                  <c:v>0.25660759493670887</c:v>
                </c:pt>
                <c:pt idx="219">
                  <c:v>0.29686457638425617</c:v>
                </c:pt>
                <c:pt idx="220">
                  <c:v>0.27523821010734534</c:v>
                </c:pt>
                <c:pt idx="221">
                  <c:v>0.25716001651589654</c:v>
                </c:pt>
                <c:pt idx="222">
                  <c:v>0.20764291922505398</c:v>
                </c:pt>
                <c:pt idx="223">
                  <c:v>0.35504352278545825</c:v>
                </c:pt>
                <c:pt idx="224">
                  <c:v>0.33660384690110745</c:v>
                </c:pt>
                <c:pt idx="225">
                  <c:v>0.27125031106687048</c:v>
                </c:pt>
                <c:pt idx="226">
                  <c:v>0.21416502393691919</c:v>
                </c:pt>
                <c:pt idx="227">
                  <c:v>0.30420309617389907</c:v>
                </c:pt>
                <c:pt idx="228">
                  <c:v>0.39420454545454547</c:v>
                </c:pt>
                <c:pt idx="229">
                  <c:v>0.34880484610347084</c:v>
                </c:pt>
                <c:pt idx="230">
                  <c:v>0.21024006001500375</c:v>
                </c:pt>
                <c:pt idx="231">
                  <c:v>0.24309220738900963</c:v>
                </c:pt>
                <c:pt idx="232">
                  <c:v>0.30351872871736663</c:v>
                </c:pt>
                <c:pt idx="233">
                  <c:v>0.19490527667772664</c:v>
                </c:pt>
                <c:pt idx="234">
                  <c:v>0.27868610262976462</c:v>
                </c:pt>
                <c:pt idx="235">
                  <c:v>0.24522806703109598</c:v>
                </c:pt>
                <c:pt idx="236">
                  <c:v>0.23808882907133244</c:v>
                </c:pt>
                <c:pt idx="237">
                  <c:v>0.22383897174730205</c:v>
                </c:pt>
                <c:pt idx="238">
                  <c:v>0.15926016572847104</c:v>
                </c:pt>
                <c:pt idx="239">
                  <c:v>0.17894122226547296</c:v>
                </c:pt>
                <c:pt idx="240">
                  <c:v>0.29800594910212624</c:v>
                </c:pt>
                <c:pt idx="241">
                  <c:v>0.2618992977463625</c:v>
                </c:pt>
                <c:pt idx="242">
                  <c:v>0.27580433833163487</c:v>
                </c:pt>
                <c:pt idx="243">
                  <c:v>0.35971097762688259</c:v>
                </c:pt>
                <c:pt idx="244">
                  <c:v>0.42288237655560018</c:v>
                </c:pt>
                <c:pt idx="245">
                  <c:v>0.37993450431676096</c:v>
                </c:pt>
                <c:pt idx="246">
                  <c:v>0.25448836647612916</c:v>
                </c:pt>
                <c:pt idx="247">
                  <c:v>0.29623524407104118</c:v>
                </c:pt>
                <c:pt idx="248">
                  <c:v>0.24726769862158182</c:v>
                </c:pt>
                <c:pt idx="249">
                  <c:v>0.16475860163899206</c:v>
                </c:pt>
                <c:pt idx="250">
                  <c:v>0.20235689082251379</c:v>
                </c:pt>
                <c:pt idx="251">
                  <c:v>0.20522480895681536</c:v>
                </c:pt>
                <c:pt idx="252">
                  <c:v>0.2256940271601971</c:v>
                </c:pt>
                <c:pt idx="253">
                  <c:v>0.21950288428910758</c:v>
                </c:pt>
                <c:pt idx="254">
                  <c:v>0.19931800681993181</c:v>
                </c:pt>
                <c:pt idx="255">
                  <c:v>0.23977820636451302</c:v>
                </c:pt>
                <c:pt idx="256">
                  <c:v>0.24877208972606207</c:v>
                </c:pt>
                <c:pt idx="257">
                  <c:v>0.29738483685220729</c:v>
                </c:pt>
                <c:pt idx="258">
                  <c:v>0.25038292169251386</c:v>
                </c:pt>
                <c:pt idx="259">
                  <c:v>0.2562422116582822</c:v>
                </c:pt>
                <c:pt idx="260">
                  <c:v>0.25980531140723939</c:v>
                </c:pt>
                <c:pt idx="261">
                  <c:v>0.24976509016063358</c:v>
                </c:pt>
                <c:pt idx="262">
                  <c:v>0.21524564066491431</c:v>
                </c:pt>
                <c:pt idx="263">
                  <c:v>0.21882875089329371</c:v>
                </c:pt>
                <c:pt idx="264">
                  <c:v>0.20244083450152553</c:v>
                </c:pt>
                <c:pt idx="265">
                  <c:v>0.19176598049837487</c:v>
                </c:pt>
                <c:pt idx="266">
                  <c:v>0.18526091586794463</c:v>
                </c:pt>
                <c:pt idx="267">
                  <c:v>0.21559437579889221</c:v>
                </c:pt>
                <c:pt idx="268">
                  <c:v>0.36318677596368809</c:v>
                </c:pt>
                <c:pt idx="269">
                  <c:v>0.2722447849363116</c:v>
                </c:pt>
                <c:pt idx="270">
                  <c:v>0.27974013474494708</c:v>
                </c:pt>
                <c:pt idx="271">
                  <c:v>0.22248858447488584</c:v>
                </c:pt>
                <c:pt idx="272">
                  <c:v>0.21058572682804466</c:v>
                </c:pt>
                <c:pt idx="273">
                  <c:v>0.19283586708444547</c:v>
                </c:pt>
                <c:pt idx="274">
                  <c:v>0.20235524224766718</c:v>
                </c:pt>
                <c:pt idx="275">
                  <c:v>0.17855247445933395</c:v>
                </c:pt>
                <c:pt idx="276">
                  <c:v>0.2025206922498119</c:v>
                </c:pt>
                <c:pt idx="277">
                  <c:v>0.24447441698572919</c:v>
                </c:pt>
                <c:pt idx="278">
                  <c:v>0.254197614224623</c:v>
                </c:pt>
                <c:pt idx="279">
                  <c:v>0.26868722780197318</c:v>
                </c:pt>
                <c:pt idx="280">
                  <c:v>0.19448229914296963</c:v>
                </c:pt>
                <c:pt idx="281">
                  <c:v>0.20978129612236684</c:v>
                </c:pt>
                <c:pt idx="282">
                  <c:v>0.29139259537680889</c:v>
                </c:pt>
                <c:pt idx="283">
                  <c:v>0.24181576685678569</c:v>
                </c:pt>
                <c:pt idx="284">
                  <c:v>0.22059780189680556</c:v>
                </c:pt>
                <c:pt idx="285">
                  <c:v>0.17193029133963017</c:v>
                </c:pt>
                <c:pt idx="286">
                  <c:v>0.2666967712801987</c:v>
                </c:pt>
                <c:pt idx="287">
                  <c:v>0.2911288248907174</c:v>
                </c:pt>
                <c:pt idx="288">
                  <c:v>0.21277583374991074</c:v>
                </c:pt>
                <c:pt idx="289">
                  <c:v>0.20658513013630153</c:v>
                </c:pt>
                <c:pt idx="290">
                  <c:v>0.21271704919192277</c:v>
                </c:pt>
                <c:pt idx="291">
                  <c:v>0.23297390467791718</c:v>
                </c:pt>
                <c:pt idx="292">
                  <c:v>0.20065571598887269</c:v>
                </c:pt>
                <c:pt idx="293">
                  <c:v>0.19993217412751263</c:v>
                </c:pt>
                <c:pt idx="294">
                  <c:v>0.23129746030592596</c:v>
                </c:pt>
                <c:pt idx="295">
                  <c:v>0.2172026454841306</c:v>
                </c:pt>
                <c:pt idx="296">
                  <c:v>0.19317790643091848</c:v>
                </c:pt>
                <c:pt idx="297">
                  <c:v>0.22562428953833744</c:v>
                </c:pt>
                <c:pt idx="298">
                  <c:v>0.17560768795929904</c:v>
                </c:pt>
                <c:pt idx="299">
                  <c:v>0.24227932236362162</c:v>
                </c:pt>
                <c:pt idx="300">
                  <c:v>0.24639917695473251</c:v>
                </c:pt>
                <c:pt idx="301">
                  <c:v>0.21082194967926346</c:v>
                </c:pt>
                <c:pt idx="302">
                  <c:v>0.21442131786959373</c:v>
                </c:pt>
                <c:pt idx="303">
                  <c:v>0.23119415712008304</c:v>
                </c:pt>
                <c:pt idx="304">
                  <c:v>0.20226531995224112</c:v>
                </c:pt>
                <c:pt idx="305">
                  <c:v>0.17551203888405023</c:v>
                </c:pt>
                <c:pt idx="306">
                  <c:v>0.18480795914149914</c:v>
                </c:pt>
                <c:pt idx="307">
                  <c:v>0.16463938377988974</c:v>
                </c:pt>
                <c:pt idx="308">
                  <c:v>0.19378538689673766</c:v>
                </c:pt>
                <c:pt idx="309">
                  <c:v>0.19125718981101067</c:v>
                </c:pt>
                <c:pt idx="310">
                  <c:v>0.18466539555527772</c:v>
                </c:pt>
                <c:pt idx="311">
                  <c:v>0.20484132010414469</c:v>
                </c:pt>
                <c:pt idx="312">
                  <c:v>0.19972127285396687</c:v>
                </c:pt>
                <c:pt idx="313">
                  <c:v>0.1616073616291416</c:v>
                </c:pt>
                <c:pt idx="314">
                  <c:v>0.17101841820151678</c:v>
                </c:pt>
                <c:pt idx="315">
                  <c:v>0.16509232575514995</c:v>
                </c:pt>
                <c:pt idx="316">
                  <c:v>0.17033108786011181</c:v>
                </c:pt>
                <c:pt idx="317">
                  <c:v>0.15533014632725861</c:v>
                </c:pt>
                <c:pt idx="318">
                  <c:v>0.15468901846452868</c:v>
                </c:pt>
                <c:pt idx="319">
                  <c:v>0.18493863116288745</c:v>
                </c:pt>
                <c:pt idx="320">
                  <c:v>0.17554630895917595</c:v>
                </c:pt>
                <c:pt idx="321">
                  <c:v>0.16566421837950379</c:v>
                </c:pt>
                <c:pt idx="322">
                  <c:v>0.12658912047046614</c:v>
                </c:pt>
                <c:pt idx="323">
                  <c:v>0.17164157114653622</c:v>
                </c:pt>
                <c:pt idx="324">
                  <c:v>0.15462438849473656</c:v>
                </c:pt>
                <c:pt idx="325">
                  <c:v>0.16179757128624897</c:v>
                </c:pt>
                <c:pt idx="326">
                  <c:v>0.16298701298701299</c:v>
                </c:pt>
                <c:pt idx="327">
                  <c:v>0.16286137693718133</c:v>
                </c:pt>
                <c:pt idx="328">
                  <c:v>0.16932008315165037</c:v>
                </c:pt>
                <c:pt idx="329">
                  <c:v>0.17817000603673785</c:v>
                </c:pt>
                <c:pt idx="330">
                  <c:v>0.15724390364544691</c:v>
                </c:pt>
                <c:pt idx="331">
                  <c:v>0.17466081179980858</c:v>
                </c:pt>
                <c:pt idx="332">
                  <c:v>0.16004353548648376</c:v>
                </c:pt>
                <c:pt idx="333">
                  <c:v>0.15760828482878525</c:v>
                </c:pt>
                <c:pt idx="334">
                  <c:v>0.14711840260000444</c:v>
                </c:pt>
                <c:pt idx="335">
                  <c:v>0.14391656005377626</c:v>
                </c:pt>
                <c:pt idx="336">
                  <c:v>0.13172962590322876</c:v>
                </c:pt>
                <c:pt idx="337">
                  <c:v>0.13667098550489917</c:v>
                </c:pt>
                <c:pt idx="338">
                  <c:v>0.14415804246748518</c:v>
                </c:pt>
                <c:pt idx="339">
                  <c:v>0.13408733642284057</c:v>
                </c:pt>
                <c:pt idx="340">
                  <c:v>0.13027799243099725</c:v>
                </c:pt>
                <c:pt idx="341">
                  <c:v>0.14304853278015472</c:v>
                </c:pt>
                <c:pt idx="342">
                  <c:v>0.12118891320204231</c:v>
                </c:pt>
                <c:pt idx="343">
                  <c:v>0.12401282638570774</c:v>
                </c:pt>
                <c:pt idx="344">
                  <c:v>0.11032616621028242</c:v>
                </c:pt>
                <c:pt idx="345">
                  <c:v>0.12148113326944981</c:v>
                </c:pt>
                <c:pt idx="346">
                  <c:v>0.11972533902388656</c:v>
                </c:pt>
                <c:pt idx="347">
                  <c:v>0.12554711757884104</c:v>
                </c:pt>
                <c:pt idx="348">
                  <c:v>0.13752289699873185</c:v>
                </c:pt>
                <c:pt idx="349">
                  <c:v>0.13335085732772564</c:v>
                </c:pt>
                <c:pt idx="350">
                  <c:v>0.14156930913206936</c:v>
                </c:pt>
                <c:pt idx="351">
                  <c:v>0.14720362550211144</c:v>
                </c:pt>
                <c:pt idx="352">
                  <c:v>0.13492266627664631</c:v>
                </c:pt>
                <c:pt idx="353">
                  <c:v>0.13876111024481522</c:v>
                </c:pt>
                <c:pt idx="354">
                  <c:v>0.13362602506575894</c:v>
                </c:pt>
                <c:pt idx="355">
                  <c:v>0.13624723211706941</c:v>
                </c:pt>
                <c:pt idx="356">
                  <c:v>0.11515744922775654</c:v>
                </c:pt>
                <c:pt idx="357">
                  <c:v>0.13150286454176199</c:v>
                </c:pt>
                <c:pt idx="358">
                  <c:v>0.14049538723932087</c:v>
                </c:pt>
                <c:pt idx="359">
                  <c:v>0.11055054642799358</c:v>
                </c:pt>
                <c:pt idx="360">
                  <c:v>0.1151602358571719</c:v>
                </c:pt>
                <c:pt idx="361">
                  <c:v>0.10191418606537432</c:v>
                </c:pt>
                <c:pt idx="362">
                  <c:v>0.114706829649852</c:v>
                </c:pt>
                <c:pt idx="363">
                  <c:v>9.6806924036087136E-2</c:v>
                </c:pt>
                <c:pt idx="364">
                  <c:v>0.11305280241117487</c:v>
                </c:pt>
                <c:pt idx="365">
                  <c:v>0.11709021411293935</c:v>
                </c:pt>
                <c:pt idx="366">
                  <c:v>0.12277252638366808</c:v>
                </c:pt>
                <c:pt idx="367">
                  <c:v>0.11542396080973993</c:v>
                </c:pt>
                <c:pt idx="368">
                  <c:v>0.10799440857352061</c:v>
                </c:pt>
                <c:pt idx="369">
                  <c:v>0.10278161625467015</c:v>
                </c:pt>
                <c:pt idx="370">
                  <c:v>0.10537062973676976</c:v>
                </c:pt>
                <c:pt idx="371">
                  <c:v>9.0056710775047261E-2</c:v>
                </c:pt>
                <c:pt idx="372">
                  <c:v>8.6450489838879443E-2</c:v>
                </c:pt>
                <c:pt idx="373">
                  <c:v>8.4079999211441978E-2</c:v>
                </c:pt>
                <c:pt idx="374">
                  <c:v>7.6475538142762783E-2</c:v>
                </c:pt>
                <c:pt idx="375">
                  <c:v>7.3447724538067222E-2</c:v>
                </c:pt>
                <c:pt idx="376">
                  <c:v>7.4232825997531879E-2</c:v>
                </c:pt>
                <c:pt idx="377">
                  <c:v>8.742649941199529E-2</c:v>
                </c:pt>
                <c:pt idx="378">
                  <c:v>7.9860894377814434E-2</c:v>
                </c:pt>
                <c:pt idx="379">
                  <c:v>8.6289531461671412E-2</c:v>
                </c:pt>
                <c:pt idx="380">
                  <c:v>6.7600487210718638E-2</c:v>
                </c:pt>
                <c:pt idx="381">
                  <c:v>7.1734415392126258E-2</c:v>
                </c:pt>
                <c:pt idx="382">
                  <c:v>7.0849431795170864E-2</c:v>
                </c:pt>
                <c:pt idx="383">
                  <c:v>6.5723914527679728E-2</c:v>
                </c:pt>
                <c:pt idx="384">
                  <c:v>6.586620172302643E-2</c:v>
                </c:pt>
                <c:pt idx="385">
                  <c:v>7.4908852566465942E-2</c:v>
                </c:pt>
                <c:pt idx="386">
                  <c:v>6.2377751223322231E-2</c:v>
                </c:pt>
                <c:pt idx="387">
                  <c:v>6.4737616478666007E-2</c:v>
                </c:pt>
                <c:pt idx="388">
                  <c:v>6.0424011720866755E-2</c:v>
                </c:pt>
                <c:pt idx="389">
                  <c:v>5.7027267375593382E-2</c:v>
                </c:pt>
                <c:pt idx="390">
                  <c:v>6.4071947212942765E-2</c:v>
                </c:pt>
                <c:pt idx="391">
                  <c:v>6.0037752677202391E-2</c:v>
                </c:pt>
                <c:pt idx="392">
                  <c:v>6.2562565753817703E-2</c:v>
                </c:pt>
                <c:pt idx="393">
                  <c:v>5.7393432592290433E-2</c:v>
                </c:pt>
                <c:pt idx="394">
                  <c:v>4.9969120490832332E-2</c:v>
                </c:pt>
                <c:pt idx="395">
                  <c:v>5.3470615074238788E-2</c:v>
                </c:pt>
                <c:pt idx="396">
                  <c:v>4.5541811352680588E-2</c:v>
                </c:pt>
                <c:pt idx="397">
                  <c:v>4.8412056933328076E-2</c:v>
                </c:pt>
                <c:pt idx="398">
                  <c:v>4.6285283762716845E-2</c:v>
                </c:pt>
                <c:pt idx="399">
                  <c:v>5.0924255389341935E-2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8-5F41-8949-7167B4D93A62}"/>
            </c:ext>
          </c:extLst>
        </c:ser>
        <c:ser>
          <c:idx val="1"/>
          <c:order val="1"/>
          <c:tx>
            <c:strRef>
              <c:f>Data!$AN$5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Data!$AN$6:$AN$405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2.1945701357466065</c:v>
                </c:pt>
                <c:pt idx="5">
                  <c:v>1.5993883792048931</c:v>
                </c:pt>
                <c:pt idx="6">
                  <c:v>1.7806748466257669</c:v>
                </c:pt>
                <c:pt idx="7">
                  <c:v>1.6529877609791217</c:v>
                </c:pt>
                <c:pt idx="8">
                  <c:v>1.8417553191489362</c:v>
                </c:pt>
                <c:pt idx="9">
                  <c:v>1.6268328445747802</c:v>
                </c:pt>
                <c:pt idx="10">
                  <c:v>1.7693370165745856</c:v>
                </c:pt>
                <c:pt idx="11">
                  <c:v>1.8556105610561056</c:v>
                </c:pt>
                <c:pt idx="12">
                  <c:v>1.7584683357879234</c:v>
                </c:pt>
                <c:pt idx="13">
                  <c:v>1.7357032457496135</c:v>
                </c:pt>
                <c:pt idx="14">
                  <c:v>1.893223819301848</c:v>
                </c:pt>
                <c:pt idx="15">
                  <c:v>1.9435862995298858</c:v>
                </c:pt>
                <c:pt idx="16">
                  <c:v>1.9852658552210121</c:v>
                </c:pt>
                <c:pt idx="17">
                  <c:v>2.1984642646190196</c:v>
                </c:pt>
                <c:pt idx="18">
                  <c:v>2.0137328339575529</c:v>
                </c:pt>
                <c:pt idx="19">
                  <c:v>2.0205096333126167</c:v>
                </c:pt>
                <c:pt idx="20">
                  <c:v>2.0951807228915662</c:v>
                </c:pt>
                <c:pt idx="21">
                  <c:v>2.1402439024390243</c:v>
                </c:pt>
                <c:pt idx="22">
                  <c:v>2.0181488203266786</c:v>
                </c:pt>
                <c:pt idx="23">
                  <c:v>2.1312649164677806</c:v>
                </c:pt>
                <c:pt idx="24">
                  <c:v>2.2630090497737556</c:v>
                </c:pt>
                <c:pt idx="25">
                  <c:v>2.2235772357723578</c:v>
                </c:pt>
                <c:pt idx="26">
                  <c:v>2.2497200447928329</c:v>
                </c:pt>
                <c:pt idx="27">
                  <c:v>2.3916309012875536</c:v>
                </c:pt>
                <c:pt idx="28">
                  <c:v>2.1958080529509103</c:v>
                </c:pt>
                <c:pt idx="29">
                  <c:v>2.1191536748329622</c:v>
                </c:pt>
                <c:pt idx="30">
                  <c:v>2.155469183786785</c:v>
                </c:pt>
                <c:pt idx="31">
                  <c:v>2.227578475336323</c:v>
                </c:pt>
                <c:pt idx="32">
                  <c:v>2.2517827756445419</c:v>
                </c:pt>
                <c:pt idx="33">
                  <c:v>2.3427307904919847</c:v>
                </c:pt>
                <c:pt idx="34">
                  <c:v>2.4093598708983324</c:v>
                </c:pt>
                <c:pt idx="35">
                  <c:v>2.4118598382749328</c:v>
                </c:pt>
                <c:pt idx="36">
                  <c:v>2.3209809264305177</c:v>
                </c:pt>
                <c:pt idx="37">
                  <c:v>2.4896770778189516</c:v>
                </c:pt>
                <c:pt idx="38">
                  <c:v>2.5592948717948718</c:v>
                </c:pt>
                <c:pt idx="39">
                  <c:v>2.5888352120236178</c:v>
                </c:pt>
                <c:pt idx="40">
                  <c:v>2.5182829888712241</c:v>
                </c:pt>
                <c:pt idx="41">
                  <c:v>2.3892183288409705</c:v>
                </c:pt>
                <c:pt idx="42">
                  <c:v>2.487881981032666</c:v>
                </c:pt>
                <c:pt idx="43">
                  <c:v>2.4682112068965516</c:v>
                </c:pt>
                <c:pt idx="44">
                  <c:v>2.4880952380952381</c:v>
                </c:pt>
                <c:pt idx="45">
                  <c:v>2.8109947643979059</c:v>
                </c:pt>
                <c:pt idx="46">
                  <c:v>2.7214854111405837</c:v>
                </c:pt>
                <c:pt idx="47">
                  <c:v>2.5932572050027187</c:v>
                </c:pt>
                <c:pt idx="48">
                  <c:v>2.5769863013698631</c:v>
                </c:pt>
                <c:pt idx="49">
                  <c:v>2.6495452113429643</c:v>
                </c:pt>
                <c:pt idx="50">
                  <c:v>3.1899679829242262</c:v>
                </c:pt>
                <c:pt idx="51">
                  <c:v>2.7439664218258133</c:v>
                </c:pt>
                <c:pt idx="52">
                  <c:v>3.1673448626653102</c:v>
                </c:pt>
                <c:pt idx="53">
                  <c:v>2.8118706942236353</c:v>
                </c:pt>
                <c:pt idx="54">
                  <c:v>2.5771920387305003</c:v>
                </c:pt>
                <c:pt idx="55">
                  <c:v>2.5021668472372696</c:v>
                </c:pt>
                <c:pt idx="56">
                  <c:v>2.7269392033542976</c:v>
                </c:pt>
                <c:pt idx="57">
                  <c:v>2.5812368972746329</c:v>
                </c:pt>
                <c:pt idx="58">
                  <c:v>2.7474960463890352</c:v>
                </c:pt>
                <c:pt idx="59">
                  <c:v>2.6190735694822886</c:v>
                </c:pt>
                <c:pt idx="60">
                  <c:v>2.5886917960088693</c:v>
                </c:pt>
                <c:pt idx="61">
                  <c:v>2.6599123767798467</c:v>
                </c:pt>
                <c:pt idx="62">
                  <c:v>2.5864297253634896</c:v>
                </c:pt>
                <c:pt idx="63">
                  <c:v>2.5612353567625132</c:v>
                </c:pt>
                <c:pt idx="64">
                  <c:v>2.6492340200739566</c:v>
                </c:pt>
                <c:pt idx="65">
                  <c:v>2.6524292578750668</c:v>
                </c:pt>
                <c:pt idx="66">
                  <c:v>2.5779186476492342</c:v>
                </c:pt>
                <c:pt idx="67">
                  <c:v>2.8894654903995849</c:v>
                </c:pt>
                <c:pt idx="68">
                  <c:v>3.050131926121372</c:v>
                </c:pt>
                <c:pt idx="69">
                  <c:v>3.7110552763819094</c:v>
                </c:pt>
                <c:pt idx="70">
                  <c:v>3.0539714867617107</c:v>
                </c:pt>
                <c:pt idx="71">
                  <c:v>3.0127681307456586</c:v>
                </c:pt>
                <c:pt idx="72">
                  <c:v>3.1150895140664963</c:v>
                </c:pt>
                <c:pt idx="73">
                  <c:v>3.434581836839405</c:v>
                </c:pt>
                <c:pt idx="74">
                  <c:v>3.1977284460505939</c:v>
                </c:pt>
                <c:pt idx="75">
                  <c:v>3.2118730808597746</c:v>
                </c:pt>
                <c:pt idx="76">
                  <c:v>3.3321482986287454</c:v>
                </c:pt>
                <c:pt idx="77">
                  <c:v>3.1817243159525037</c:v>
                </c:pt>
                <c:pt idx="78">
                  <c:v>2.885996876626757</c:v>
                </c:pt>
                <c:pt idx="79">
                  <c:v>2.9580310880829015</c:v>
                </c:pt>
                <c:pt idx="80">
                  <c:v>3.6229177183240786</c:v>
                </c:pt>
                <c:pt idx="81">
                  <c:v>3.2051802945657695</c:v>
                </c:pt>
                <c:pt idx="82">
                  <c:v>3.1713127217435377</c:v>
                </c:pt>
                <c:pt idx="83">
                  <c:v>3.079081632653061</c:v>
                </c:pt>
                <c:pt idx="84">
                  <c:v>3.1496183206106871</c:v>
                </c:pt>
                <c:pt idx="85">
                  <c:v>2.928682977615825</c:v>
                </c:pt>
                <c:pt idx="86">
                  <c:v>3.0267765190525231</c:v>
                </c:pt>
                <c:pt idx="87">
                  <c:v>3.1159646385855435</c:v>
                </c:pt>
                <c:pt idx="88">
                  <c:v>3.1242236024844718</c:v>
                </c:pt>
                <c:pt idx="89">
                  <c:v>3.2192207792207794</c:v>
                </c:pt>
                <c:pt idx="90">
                  <c:v>3.5373285931945149</c:v>
                </c:pt>
                <c:pt idx="91">
                  <c:v>3.6093117408906883</c:v>
                </c:pt>
                <c:pt idx="92">
                  <c:v>3.5351898734177216</c:v>
                </c:pt>
                <c:pt idx="93">
                  <c:v>3.4391857506361325</c:v>
                </c:pt>
                <c:pt idx="94">
                  <c:v>3.3675564681724848</c:v>
                </c:pt>
                <c:pt idx="95">
                  <c:v>3.4251405212059276</c:v>
                </c:pt>
                <c:pt idx="96">
                  <c:v>3.5218284540318439</c:v>
                </c:pt>
                <c:pt idx="97">
                  <c:v>3.4489588623666836</c:v>
                </c:pt>
                <c:pt idx="98">
                  <c:v>3.7578203834510595</c:v>
                </c:pt>
                <c:pt idx="99">
                  <c:v>3.8283844992450931</c:v>
                </c:pt>
                <c:pt idx="100">
                  <c:v>3.6579212916246218</c:v>
                </c:pt>
                <c:pt idx="101">
                  <c:v>3.7851365015166833</c:v>
                </c:pt>
                <c:pt idx="102">
                  <c:v>3.7325933400605451</c:v>
                </c:pt>
                <c:pt idx="103">
                  <c:v>3.8161209068010074</c:v>
                </c:pt>
                <c:pt idx="104">
                  <c:v>3.8566398390342052</c:v>
                </c:pt>
                <c:pt idx="105">
                  <c:v>3.9869674185463659</c:v>
                </c:pt>
                <c:pt idx="106">
                  <c:v>3.9274924471299095</c:v>
                </c:pt>
                <c:pt idx="107">
                  <c:v>3.9493734335839599</c:v>
                </c:pt>
                <c:pt idx="108">
                  <c:v>4.0250878073256393</c:v>
                </c:pt>
                <c:pt idx="109">
                  <c:v>4.043630892678034</c:v>
                </c:pt>
                <c:pt idx="110">
                  <c:v>4.1041562343515272</c:v>
                </c:pt>
                <c:pt idx="111">
                  <c:v>4.019038076152305</c:v>
                </c:pt>
                <c:pt idx="112">
                  <c:v>3.8955000000000002</c:v>
                </c:pt>
                <c:pt idx="113">
                  <c:v>3.8758137205808714</c:v>
                </c:pt>
                <c:pt idx="114">
                  <c:v>3.9136979427997991</c:v>
                </c:pt>
                <c:pt idx="115">
                  <c:v>3.8222784810126584</c:v>
                </c:pt>
                <c:pt idx="116">
                  <c:v>3.9259818731117826</c:v>
                </c:pt>
                <c:pt idx="117">
                  <c:v>3.8809045226130654</c:v>
                </c:pt>
                <c:pt idx="118">
                  <c:v>3.8153768335862419</c:v>
                </c:pt>
                <c:pt idx="119">
                  <c:v>3.7984848484848484</c:v>
                </c:pt>
                <c:pt idx="120">
                  <c:v>3.8776435045317221</c:v>
                </c:pt>
                <c:pt idx="121">
                  <c:v>4.1103274559193954</c:v>
                </c:pt>
                <c:pt idx="122">
                  <c:v>3.7467138523761374</c:v>
                </c:pt>
                <c:pt idx="123">
                  <c:v>3.8712273641851107</c:v>
                </c:pt>
                <c:pt idx="124">
                  <c:v>3.9460141271442986</c:v>
                </c:pt>
                <c:pt idx="125">
                  <c:v>3.8872104733131922</c:v>
                </c:pt>
                <c:pt idx="126">
                  <c:v>3.7056145675265553</c:v>
                </c:pt>
                <c:pt idx="127">
                  <c:v>3.8406676783004552</c:v>
                </c:pt>
                <c:pt idx="128">
                  <c:v>3.7577293461733401</c:v>
                </c:pt>
                <c:pt idx="129">
                  <c:v>3.7789634146341462</c:v>
                </c:pt>
                <c:pt idx="130">
                  <c:v>3.6285425101214575</c:v>
                </c:pt>
                <c:pt idx="131">
                  <c:v>3.8175367460719718</c:v>
                </c:pt>
                <c:pt idx="132">
                  <c:v>3.7550709939148073</c:v>
                </c:pt>
                <c:pt idx="133">
                  <c:v>3.8008068582955117</c:v>
                </c:pt>
                <c:pt idx="134">
                  <c:v>3.7047522750252782</c:v>
                </c:pt>
                <c:pt idx="135">
                  <c:v>3.8190524193548385</c:v>
                </c:pt>
                <c:pt idx="136">
                  <c:v>3.8179074446680081</c:v>
                </c:pt>
                <c:pt idx="137">
                  <c:v>3.8716523496715514</c:v>
                </c:pt>
                <c:pt idx="138">
                  <c:v>3.7430450177035914</c:v>
                </c:pt>
                <c:pt idx="139">
                  <c:v>3.7695431472081218</c:v>
                </c:pt>
                <c:pt idx="140">
                  <c:v>3.8964303670186022</c:v>
                </c:pt>
                <c:pt idx="141">
                  <c:v>3.9285354806240562</c:v>
                </c:pt>
                <c:pt idx="142">
                  <c:v>4.0370555833750625</c:v>
                </c:pt>
                <c:pt idx="143">
                  <c:v>4.1997996995493239</c:v>
                </c:pt>
                <c:pt idx="144">
                  <c:v>4.1115557778889444</c:v>
                </c:pt>
                <c:pt idx="145">
                  <c:v>4.0816633266533069</c:v>
                </c:pt>
                <c:pt idx="146">
                  <c:v>4.1409227683049146</c:v>
                </c:pt>
                <c:pt idx="147">
                  <c:v>4.0841261892839258</c:v>
                </c:pt>
                <c:pt idx="148">
                  <c:v>4.0666332665330662</c:v>
                </c:pt>
                <c:pt idx="149">
                  <c:v>4.1933867735470942</c:v>
                </c:pt>
                <c:pt idx="150">
                  <c:v>4.3135000000000003</c:v>
                </c:pt>
                <c:pt idx="151">
                  <c:v>4.3298298298298299</c:v>
                </c:pt>
                <c:pt idx="152">
                  <c:v>4.1320660330165087</c:v>
                </c:pt>
                <c:pt idx="153">
                  <c:v>4.2636318159079538</c:v>
                </c:pt>
                <c:pt idx="154">
                  <c:v>4.238619309654827</c:v>
                </c:pt>
                <c:pt idx="155">
                  <c:v>4.2741370685342668</c:v>
                </c:pt>
                <c:pt idx="156">
                  <c:v>4.172086043021511</c:v>
                </c:pt>
                <c:pt idx="157">
                  <c:v>4.2972972972972974</c:v>
                </c:pt>
                <c:pt idx="158">
                  <c:v>4.2504999999999997</c:v>
                </c:pt>
                <c:pt idx="159">
                  <c:v>4.4112056028014006</c:v>
                </c:pt>
                <c:pt idx="160">
                  <c:v>4.2854999999999999</c:v>
                </c:pt>
                <c:pt idx="161">
                  <c:v>4.2576288144072034</c:v>
                </c:pt>
                <c:pt idx="162">
                  <c:v>4.1237474949899804</c:v>
                </c:pt>
                <c:pt idx="163">
                  <c:v>4.0910000000000002</c:v>
                </c:pt>
                <c:pt idx="164">
                  <c:v>3.9894789579158316</c:v>
                </c:pt>
                <c:pt idx="165">
                  <c:v>4.111667501251878</c:v>
                </c:pt>
                <c:pt idx="166">
                  <c:v>4.0810000000000004</c:v>
                </c:pt>
                <c:pt idx="167">
                  <c:v>4.1431431431431429</c:v>
                </c:pt>
                <c:pt idx="168">
                  <c:v>4.1080540270135071</c:v>
                </c:pt>
                <c:pt idx="169">
                  <c:v>4.2591478696741856</c:v>
                </c:pt>
                <c:pt idx="170">
                  <c:v>4.3085000000000004</c:v>
                </c:pt>
                <c:pt idx="171">
                  <c:v>4.3786893446723365</c:v>
                </c:pt>
                <c:pt idx="172">
                  <c:v>2.9852941176470589</c:v>
                </c:pt>
                <c:pt idx="173">
                  <c:v>3.2048192771084336</c:v>
                </c:pt>
                <c:pt idx="174">
                  <c:v>3.3311623246492985</c:v>
                </c:pt>
                <c:pt idx="175">
                  <c:v>3.2219438877755513</c:v>
                </c:pt>
                <c:pt idx="176">
                  <c:v>3.3301603206412826</c:v>
                </c:pt>
                <c:pt idx="177">
                  <c:v>4.0465465465465469</c:v>
                </c:pt>
                <c:pt idx="178">
                  <c:v>4.1959999999999997</c:v>
                </c:pt>
                <c:pt idx="179">
                  <c:v>4.3966983491745877</c:v>
                </c:pt>
                <c:pt idx="180">
                  <c:v>4.0900450225112559</c:v>
                </c:pt>
                <c:pt idx="181">
                  <c:v>4.1399999999999997</c:v>
                </c:pt>
                <c:pt idx="182">
                  <c:v>4.1704999999999997</c:v>
                </c:pt>
                <c:pt idx="183">
                  <c:v>4.0055027513756878</c:v>
                </c:pt>
                <c:pt idx="184">
                  <c:v>4.0605605605605604</c:v>
                </c:pt>
                <c:pt idx="185">
                  <c:v>4.0525262631315657</c:v>
                </c:pt>
                <c:pt idx="186">
                  <c:v>4.04</c:v>
                </c:pt>
                <c:pt idx="187">
                  <c:v>3.991495747873937</c:v>
                </c:pt>
                <c:pt idx="188">
                  <c:v>3.8023023023023024</c:v>
                </c:pt>
                <c:pt idx="189">
                  <c:v>3.8169084542271134</c:v>
                </c:pt>
                <c:pt idx="190">
                  <c:v>3.7966950425638459</c:v>
                </c:pt>
                <c:pt idx="191">
                  <c:v>3.6844221105527639</c:v>
                </c:pt>
                <c:pt idx="192">
                  <c:v>3.9884884884884886</c:v>
                </c:pt>
                <c:pt idx="193">
                  <c:v>3.8504252126063032</c:v>
                </c:pt>
                <c:pt idx="194">
                  <c:v>4.1221221221221223</c:v>
                </c:pt>
                <c:pt idx="195">
                  <c:v>4.1985000000000001</c:v>
                </c:pt>
                <c:pt idx="196">
                  <c:v>4.0670335167583795</c:v>
                </c:pt>
                <c:pt idx="197">
                  <c:v>3.8744372186093048</c:v>
                </c:pt>
                <c:pt idx="198">
                  <c:v>3.8906720160481445</c:v>
                </c:pt>
                <c:pt idx="199">
                  <c:v>4.0209999999999999</c:v>
                </c:pt>
                <c:pt idx="200">
                  <c:v>3.7806710065097646</c:v>
                </c:pt>
                <c:pt idx="201">
                  <c:v>3.7589999999999999</c:v>
                </c:pt>
                <c:pt idx="202">
                  <c:v>3.6129193790686029</c:v>
                </c:pt>
                <c:pt idx="203">
                  <c:v>3.6339017051153459</c:v>
                </c:pt>
                <c:pt idx="204">
                  <c:v>3.7283641820910454</c:v>
                </c:pt>
                <c:pt idx="205">
                  <c:v>3.7028514257128564</c:v>
                </c:pt>
                <c:pt idx="206">
                  <c:v>3.4581453634085215</c:v>
                </c:pt>
                <c:pt idx="207">
                  <c:v>3.5380761523046091</c:v>
                </c:pt>
                <c:pt idx="208">
                  <c:v>3.611138986452584</c:v>
                </c:pt>
                <c:pt idx="209">
                  <c:v>3.4280701754385965</c:v>
                </c:pt>
                <c:pt idx="210">
                  <c:v>3.2497492477432295</c:v>
                </c:pt>
                <c:pt idx="211">
                  <c:v>3.337675350701403</c:v>
                </c:pt>
                <c:pt idx="212">
                  <c:v>3.526052104208417</c:v>
                </c:pt>
                <c:pt idx="213">
                  <c:v>3.421765295887663</c:v>
                </c:pt>
                <c:pt idx="214">
                  <c:v>3.3917835671342687</c:v>
                </c:pt>
                <c:pt idx="215">
                  <c:v>3.2166918049270992</c:v>
                </c:pt>
                <c:pt idx="216">
                  <c:v>3.4367469879518073</c:v>
                </c:pt>
                <c:pt idx="217">
                  <c:v>3.5393483709273181</c:v>
                </c:pt>
                <c:pt idx="218">
                  <c:v>3.8029014507253627</c:v>
                </c:pt>
                <c:pt idx="219">
                  <c:v>3.5653480220330498</c:v>
                </c:pt>
                <c:pt idx="220">
                  <c:v>3.4332998996990973</c:v>
                </c:pt>
                <c:pt idx="221">
                  <c:v>3.4444444444444446</c:v>
                </c:pt>
                <c:pt idx="222">
                  <c:v>3.7141424272818457</c:v>
                </c:pt>
                <c:pt idx="223">
                  <c:v>3.4774322968906719</c:v>
                </c:pt>
                <c:pt idx="224">
                  <c:v>3.4841628959276019</c:v>
                </c:pt>
                <c:pt idx="225">
                  <c:v>3.8226452905811623</c:v>
                </c:pt>
                <c:pt idx="226">
                  <c:v>3.8158554942298042</c:v>
                </c:pt>
                <c:pt idx="227">
                  <c:v>3.7962962962962963</c:v>
                </c:pt>
                <c:pt idx="228">
                  <c:v>3.5146909827760893</c:v>
                </c:pt>
                <c:pt idx="229">
                  <c:v>4.2610000000000001</c:v>
                </c:pt>
                <c:pt idx="230">
                  <c:v>3.637641968631693</c:v>
                </c:pt>
                <c:pt idx="231">
                  <c:v>2.2056338028169016</c:v>
                </c:pt>
                <c:pt idx="232">
                  <c:v>2.7078481012658226</c:v>
                </c:pt>
                <c:pt idx="233">
                  <c:v>2.7787385554425228</c:v>
                </c:pt>
                <c:pt idx="234">
                  <c:v>2.8566380615850582</c:v>
                </c:pt>
                <c:pt idx="235">
                  <c:v>2.7880794701986753</c:v>
                </c:pt>
                <c:pt idx="236">
                  <c:v>2.7215384615384615</c:v>
                </c:pt>
                <c:pt idx="237">
                  <c:v>2.8429158110882957</c:v>
                </c:pt>
                <c:pt idx="238">
                  <c:v>2.4011597258829731</c:v>
                </c:pt>
                <c:pt idx="239">
                  <c:v>2.4055468341182626</c:v>
                </c:pt>
                <c:pt idx="240">
                  <c:v>2.7644353602452734</c:v>
                </c:pt>
                <c:pt idx="241">
                  <c:v>2.9023397761953205</c:v>
                </c:pt>
                <c:pt idx="242">
                  <c:v>2.0795828759604831</c:v>
                </c:pt>
                <c:pt idx="243">
                  <c:v>2.2262931034482758</c:v>
                </c:pt>
                <c:pt idx="244">
                  <c:v>2.6913643331630044</c:v>
                </c:pt>
                <c:pt idx="245">
                  <c:v>3.234161175874303</c:v>
                </c:pt>
                <c:pt idx="246">
                  <c:v>3.1897073662966702</c:v>
                </c:pt>
                <c:pt idx="247">
                  <c:v>2.8408975012748598</c:v>
                </c:pt>
                <c:pt idx="248">
                  <c:v>2.8223014256619146</c:v>
                </c:pt>
                <c:pt idx="249">
                  <c:v>2.75</c:v>
                </c:pt>
                <c:pt idx="250">
                  <c:v>2.9758186397984887</c:v>
                </c:pt>
                <c:pt idx="251">
                  <c:v>2.9309644670050763</c:v>
                </c:pt>
                <c:pt idx="252">
                  <c:v>2.8454545454545452</c:v>
                </c:pt>
                <c:pt idx="253">
                  <c:v>2.641653905053599</c:v>
                </c:pt>
                <c:pt idx="254">
                  <c:v>2.7551951343132286</c:v>
                </c:pt>
                <c:pt idx="255">
                  <c:v>2.5515649050795282</c:v>
                </c:pt>
                <c:pt idx="256">
                  <c:v>2.5298661174047372</c:v>
                </c:pt>
                <c:pt idx="257">
                  <c:v>2.556988138215575</c:v>
                </c:pt>
                <c:pt idx="258">
                  <c:v>2.6839404822986146</c:v>
                </c:pt>
                <c:pt idx="259">
                  <c:v>2.8182741116751271</c:v>
                </c:pt>
                <c:pt idx="260">
                  <c:v>2.8051020408163265</c:v>
                </c:pt>
                <c:pt idx="261">
                  <c:v>2.8263291139240505</c:v>
                </c:pt>
                <c:pt idx="262">
                  <c:v>2.9245472837022133</c:v>
                </c:pt>
                <c:pt idx="263">
                  <c:v>2.9383838383838383</c:v>
                </c:pt>
                <c:pt idx="264">
                  <c:v>2.5322331098504383</c:v>
                </c:pt>
                <c:pt idx="265">
                  <c:v>2.3216159496327387</c:v>
                </c:pt>
                <c:pt idx="266">
                  <c:v>2.2769633507853402</c:v>
                </c:pt>
                <c:pt idx="267">
                  <c:v>2.3830455259026686</c:v>
                </c:pt>
                <c:pt idx="268">
                  <c:v>2.757716049382716</c:v>
                </c:pt>
                <c:pt idx="269">
                  <c:v>2.9807983830217282</c:v>
                </c:pt>
                <c:pt idx="270">
                  <c:v>2.9418016194331984</c:v>
                </c:pt>
                <c:pt idx="271">
                  <c:v>2.9455919395465995</c:v>
                </c:pt>
                <c:pt idx="272">
                  <c:v>2.5620549338758902</c:v>
                </c:pt>
                <c:pt idx="273">
                  <c:v>2.5459652706843716</c:v>
                </c:pt>
                <c:pt idx="274">
                  <c:v>2.5310907237512743</c:v>
                </c:pt>
                <c:pt idx="275">
                  <c:v>2.7283324885960467</c:v>
                </c:pt>
                <c:pt idx="276">
                  <c:v>2.726950354609929</c:v>
                </c:pt>
                <c:pt idx="277">
                  <c:v>2.832157258064516</c:v>
                </c:pt>
                <c:pt idx="278">
                  <c:v>2.8462701612903225</c:v>
                </c:pt>
                <c:pt idx="279">
                  <c:v>3.0473790322580645</c:v>
                </c:pt>
                <c:pt idx="280">
                  <c:v>3.2255148166750378</c:v>
                </c:pt>
                <c:pt idx="281">
                  <c:v>3.1395582329317269</c:v>
                </c:pt>
                <c:pt idx="282">
                  <c:v>3.1307420494699647</c:v>
                </c:pt>
                <c:pt idx="283">
                  <c:v>3.1231079717457115</c:v>
                </c:pt>
                <c:pt idx="284">
                  <c:v>3.2393162393162394</c:v>
                </c:pt>
                <c:pt idx="285">
                  <c:v>3.2439759036144578</c:v>
                </c:pt>
                <c:pt idx="286">
                  <c:v>2.9783156833081188</c:v>
                </c:pt>
                <c:pt idx="287">
                  <c:v>2.8663291139240505</c:v>
                </c:pt>
                <c:pt idx="288">
                  <c:v>3.0020151133501258</c:v>
                </c:pt>
                <c:pt idx="289">
                  <c:v>3.1166415284062343</c:v>
                </c:pt>
                <c:pt idx="290">
                  <c:v>3.0424886191198786</c:v>
                </c:pt>
                <c:pt idx="291">
                  <c:v>2.9294354838709675</c:v>
                </c:pt>
                <c:pt idx="292">
                  <c:v>3.0462543991955755</c:v>
                </c:pt>
                <c:pt idx="293">
                  <c:v>3.2489979959919841</c:v>
                </c:pt>
                <c:pt idx="294">
                  <c:v>3.1989949748743718</c:v>
                </c:pt>
                <c:pt idx="295">
                  <c:v>3.1144004014049171</c:v>
                </c:pt>
                <c:pt idx="296">
                  <c:v>3.108257804632427</c:v>
                </c:pt>
                <c:pt idx="297">
                  <c:v>3.0997481108312344</c:v>
                </c:pt>
                <c:pt idx="298">
                  <c:v>3.1221105527638189</c:v>
                </c:pt>
                <c:pt idx="299">
                  <c:v>3.007042253521127</c:v>
                </c:pt>
                <c:pt idx="300">
                  <c:v>3.126004016064257</c:v>
                </c:pt>
                <c:pt idx="301">
                  <c:v>3.1890397184514834</c:v>
                </c:pt>
                <c:pt idx="302">
                  <c:v>3.1263210870659286</c:v>
                </c:pt>
                <c:pt idx="303">
                  <c:v>3.1305220883534135</c:v>
                </c:pt>
                <c:pt idx="304">
                  <c:v>3.1497487437185931</c:v>
                </c:pt>
                <c:pt idx="305">
                  <c:v>3.1376192867905575</c:v>
                </c:pt>
                <c:pt idx="306">
                  <c:v>3.1488933601609657</c:v>
                </c:pt>
                <c:pt idx="307">
                  <c:v>2.999495204442201</c:v>
                </c:pt>
                <c:pt idx="308">
                  <c:v>2.9069767441860463</c:v>
                </c:pt>
                <c:pt idx="309">
                  <c:v>2.9374053508329125</c:v>
                </c:pt>
                <c:pt idx="310">
                  <c:v>2.9823321554770317</c:v>
                </c:pt>
                <c:pt idx="311">
                  <c:v>2.9389197375063101</c:v>
                </c:pt>
                <c:pt idx="312">
                  <c:v>3.020070245860512</c:v>
                </c:pt>
                <c:pt idx="313">
                  <c:v>2.9844142785319256</c:v>
                </c:pt>
                <c:pt idx="314">
                  <c:v>3.1696787148594376</c:v>
                </c:pt>
                <c:pt idx="315">
                  <c:v>3.1153071500503526</c:v>
                </c:pt>
                <c:pt idx="316">
                  <c:v>2.9964699949571356</c:v>
                </c:pt>
                <c:pt idx="317">
                  <c:v>3.221439355812783</c:v>
                </c:pt>
                <c:pt idx="318">
                  <c:v>3.1978905072827724</c:v>
                </c:pt>
                <c:pt idx="319">
                  <c:v>3.1271356783919599</c:v>
                </c:pt>
                <c:pt idx="320">
                  <c:v>3.0377643504531724</c:v>
                </c:pt>
                <c:pt idx="321">
                  <c:v>2.8905146316851664</c:v>
                </c:pt>
                <c:pt idx="322">
                  <c:v>2.951108870967742</c:v>
                </c:pt>
                <c:pt idx="323">
                  <c:v>2.9359879032258065</c:v>
                </c:pt>
                <c:pt idx="324">
                  <c:v>3.0397784491440079</c:v>
                </c:pt>
                <c:pt idx="325">
                  <c:v>3.0226358148893362</c:v>
                </c:pt>
                <c:pt idx="326">
                  <c:v>3.146940822467402</c:v>
                </c:pt>
                <c:pt idx="327">
                  <c:v>3.2550200803212852</c:v>
                </c:pt>
                <c:pt idx="328">
                  <c:v>3.3445167751627443</c:v>
                </c:pt>
                <c:pt idx="329">
                  <c:v>3.1083249749247743</c:v>
                </c:pt>
                <c:pt idx="330">
                  <c:v>3.1885656970912737</c:v>
                </c:pt>
                <c:pt idx="331">
                  <c:v>3.1180904522613067</c:v>
                </c:pt>
                <c:pt idx="332">
                  <c:v>3.1741967871485945</c:v>
                </c:pt>
                <c:pt idx="333">
                  <c:v>3.1400602409638556</c:v>
                </c:pt>
                <c:pt idx="334">
                  <c:v>3.3144433299899698</c:v>
                </c:pt>
                <c:pt idx="335">
                  <c:v>3.3284854563691075</c:v>
                </c:pt>
                <c:pt idx="336">
                  <c:v>3.604104104104104</c:v>
                </c:pt>
                <c:pt idx="337">
                  <c:v>3.3822645290581161</c:v>
                </c:pt>
                <c:pt idx="338">
                  <c:v>3.3707414829659319</c:v>
                </c:pt>
                <c:pt idx="339">
                  <c:v>3.295534370296036</c:v>
                </c:pt>
                <c:pt idx="340">
                  <c:v>3.2957393483709274</c:v>
                </c:pt>
                <c:pt idx="341">
                  <c:v>3.3166332665330662</c:v>
                </c:pt>
                <c:pt idx="342">
                  <c:v>3.3380210949271722</c:v>
                </c:pt>
                <c:pt idx="343">
                  <c:v>3.3941825476429286</c:v>
                </c:pt>
                <c:pt idx="344">
                  <c:v>3.4147442326980944</c:v>
                </c:pt>
                <c:pt idx="345">
                  <c:v>3.3679197994987469</c:v>
                </c:pt>
                <c:pt idx="346">
                  <c:v>3.4854709418837677</c:v>
                </c:pt>
                <c:pt idx="347">
                  <c:v>3.3627254509018036</c:v>
                </c:pt>
                <c:pt idx="348">
                  <c:v>3.4245614035087719</c:v>
                </c:pt>
                <c:pt idx="349">
                  <c:v>3.3124058262179807</c:v>
                </c:pt>
                <c:pt idx="350">
                  <c:v>3.5090180360721441</c:v>
                </c:pt>
                <c:pt idx="351">
                  <c:v>3.573</c:v>
                </c:pt>
                <c:pt idx="352">
                  <c:v>3.6973947895791581</c:v>
                </c:pt>
                <c:pt idx="353">
                  <c:v>3.5630630630630629</c:v>
                </c:pt>
                <c:pt idx="354">
                  <c:v>3.4614228456913829</c:v>
                </c:pt>
                <c:pt idx="355">
                  <c:v>3.5433149724586879</c:v>
                </c:pt>
                <c:pt idx="356">
                  <c:v>3.6459999999999999</c:v>
                </c:pt>
                <c:pt idx="357">
                  <c:v>3.7088544272136068</c:v>
                </c:pt>
                <c:pt idx="358">
                  <c:v>3.6299449173760641</c:v>
                </c:pt>
                <c:pt idx="359">
                  <c:v>3.7617617617617616</c:v>
                </c:pt>
                <c:pt idx="360">
                  <c:v>3.6851851851851851</c:v>
                </c:pt>
                <c:pt idx="361">
                  <c:v>3.7713856928464233</c:v>
                </c:pt>
                <c:pt idx="362">
                  <c:v>3.7413706853426714</c:v>
                </c:pt>
                <c:pt idx="363">
                  <c:v>3.9594999999999998</c:v>
                </c:pt>
                <c:pt idx="364">
                  <c:v>3.9009999999999998</c:v>
                </c:pt>
                <c:pt idx="365">
                  <c:v>3.9209999999999998</c:v>
                </c:pt>
                <c:pt idx="366">
                  <c:v>3.9049524762381189</c:v>
                </c:pt>
                <c:pt idx="367">
                  <c:v>4.0054999999999996</c:v>
                </c:pt>
                <c:pt idx="368">
                  <c:v>4.056</c:v>
                </c:pt>
                <c:pt idx="369">
                  <c:v>4.0164999999999997</c:v>
                </c:pt>
                <c:pt idx="370">
                  <c:v>4.0250000000000004</c:v>
                </c:pt>
                <c:pt idx="371">
                  <c:v>4.1684999999999999</c:v>
                </c:pt>
                <c:pt idx="372">
                  <c:v>4.2709999999999999</c:v>
                </c:pt>
                <c:pt idx="373">
                  <c:v>4.2649999999999997</c:v>
                </c:pt>
                <c:pt idx="374">
                  <c:v>4.2281140570285141</c:v>
                </c:pt>
                <c:pt idx="375">
                  <c:v>4.4560000000000004</c:v>
                </c:pt>
                <c:pt idx="376">
                  <c:v>4.5114999999999998</c:v>
                </c:pt>
                <c:pt idx="377">
                  <c:v>4.4604999999999997</c:v>
                </c:pt>
                <c:pt idx="378">
                  <c:v>4.4779999999999998</c:v>
                </c:pt>
                <c:pt idx="379">
                  <c:v>4.6180000000000003</c:v>
                </c:pt>
                <c:pt idx="380">
                  <c:v>4.6064999999999996</c:v>
                </c:pt>
                <c:pt idx="381">
                  <c:v>4.4814999999999996</c:v>
                </c:pt>
                <c:pt idx="382">
                  <c:v>4.3734999999999999</c:v>
                </c:pt>
                <c:pt idx="383">
                  <c:v>4.5244999999999997</c:v>
                </c:pt>
                <c:pt idx="384">
                  <c:v>4.4954999999999998</c:v>
                </c:pt>
                <c:pt idx="385">
                  <c:v>4.5715000000000003</c:v>
                </c:pt>
                <c:pt idx="386">
                  <c:v>4.6719999999999997</c:v>
                </c:pt>
                <c:pt idx="387">
                  <c:v>4.62</c:v>
                </c:pt>
                <c:pt idx="388">
                  <c:v>4.516</c:v>
                </c:pt>
                <c:pt idx="389">
                  <c:v>4.5529999999999999</c:v>
                </c:pt>
                <c:pt idx="390">
                  <c:v>4.6414999999999997</c:v>
                </c:pt>
                <c:pt idx="391">
                  <c:v>4.9139999999999997</c:v>
                </c:pt>
                <c:pt idx="392">
                  <c:v>4.9059999999999997</c:v>
                </c:pt>
                <c:pt idx="393">
                  <c:v>4.9245000000000001</c:v>
                </c:pt>
                <c:pt idx="394">
                  <c:v>4.9355000000000002</c:v>
                </c:pt>
                <c:pt idx="395">
                  <c:v>4.8635000000000002</c:v>
                </c:pt>
                <c:pt idx="396">
                  <c:v>5.7325921591574023</c:v>
                </c:pt>
                <c:pt idx="397">
                  <c:v>4.9115000000000002</c:v>
                </c:pt>
                <c:pt idx="398">
                  <c:v>4.8840000000000003</c:v>
                </c:pt>
                <c:pt idx="399">
                  <c:v>4.9394999999999998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8-5F41-8949-7167B4D93A62}"/>
            </c:ext>
          </c:extLst>
        </c:ser>
        <c:ser>
          <c:idx val="2"/>
          <c:order val="2"/>
          <c:tx>
            <c:strRef>
              <c:f>Data!$AO$5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Data!$AO$6:$AO$405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66.13636363636364</c:v>
                </c:pt>
                <c:pt idx="5">
                  <c:v>51.024390243902438</c:v>
                </c:pt>
                <c:pt idx="6">
                  <c:v>30.96</c:v>
                </c:pt>
                <c:pt idx="7">
                  <c:v>52.18181818181818</c:v>
                </c:pt>
                <c:pt idx="8">
                  <c:v>37.945205479452056</c:v>
                </c:pt>
                <c:pt idx="9">
                  <c:v>41.092592592592595</c:v>
                </c:pt>
                <c:pt idx="10">
                  <c:v>46.581818181818178</c:v>
                </c:pt>
                <c:pt idx="11">
                  <c:v>26.773809523809526</c:v>
                </c:pt>
                <c:pt idx="12">
                  <c:v>28.094117647058823</c:v>
                </c:pt>
                <c:pt idx="13">
                  <c:v>25.235955056179776</c:v>
                </c:pt>
                <c:pt idx="14">
                  <c:v>29.741935483870968</c:v>
                </c:pt>
                <c:pt idx="15">
                  <c:v>27.30188679245283</c:v>
                </c:pt>
                <c:pt idx="16">
                  <c:v>30.99</c:v>
                </c:pt>
                <c:pt idx="17">
                  <c:v>30.260162601626018</c:v>
                </c:pt>
                <c:pt idx="18">
                  <c:v>32.585858585858588</c:v>
                </c:pt>
                <c:pt idx="19">
                  <c:v>32.188118811881189</c:v>
                </c:pt>
                <c:pt idx="20">
                  <c:v>33.442307692307693</c:v>
                </c:pt>
                <c:pt idx="21">
                  <c:v>33.113207547169814</c:v>
                </c:pt>
                <c:pt idx="22">
                  <c:v>30.605504587155963</c:v>
                </c:pt>
                <c:pt idx="23">
                  <c:v>31.060869565217391</c:v>
                </c:pt>
                <c:pt idx="24">
                  <c:v>39.613861386138616</c:v>
                </c:pt>
                <c:pt idx="25">
                  <c:v>38.29</c:v>
                </c:pt>
                <c:pt idx="26">
                  <c:v>41</c:v>
                </c:pt>
                <c:pt idx="27">
                  <c:v>40.899082568807337</c:v>
                </c:pt>
                <c:pt idx="28">
                  <c:v>35.544642857142854</c:v>
                </c:pt>
                <c:pt idx="29">
                  <c:v>33.095652173913045</c:v>
                </c:pt>
                <c:pt idx="30">
                  <c:v>33.179487179487182</c:v>
                </c:pt>
                <c:pt idx="31">
                  <c:v>34.258620689655174</c:v>
                </c:pt>
                <c:pt idx="32">
                  <c:v>36.651785714285715</c:v>
                </c:pt>
                <c:pt idx="33">
                  <c:v>36.222222222222221</c:v>
                </c:pt>
                <c:pt idx="34">
                  <c:v>34.45384615384615</c:v>
                </c:pt>
                <c:pt idx="35">
                  <c:v>37.283333333333331</c:v>
                </c:pt>
                <c:pt idx="36">
                  <c:v>39.435185185185183</c:v>
                </c:pt>
                <c:pt idx="37">
                  <c:v>37.927419354838712</c:v>
                </c:pt>
                <c:pt idx="38">
                  <c:v>36.022556390977442</c:v>
                </c:pt>
                <c:pt idx="39">
                  <c:v>36.537878787878789</c:v>
                </c:pt>
                <c:pt idx="40">
                  <c:v>37.417322834645667</c:v>
                </c:pt>
                <c:pt idx="41">
                  <c:v>33.575757575757578</c:v>
                </c:pt>
                <c:pt idx="42">
                  <c:v>33.728571428571428</c:v>
                </c:pt>
                <c:pt idx="43">
                  <c:v>36.943548387096776</c:v>
                </c:pt>
                <c:pt idx="44">
                  <c:v>33.808823529411768</c:v>
                </c:pt>
                <c:pt idx="45">
                  <c:v>32.938650306748464</c:v>
                </c:pt>
                <c:pt idx="46">
                  <c:v>31.666666666666668</c:v>
                </c:pt>
                <c:pt idx="47">
                  <c:v>31.169934640522875</c:v>
                </c:pt>
                <c:pt idx="48">
                  <c:v>29.955414012738853</c:v>
                </c:pt>
                <c:pt idx="49">
                  <c:v>32.794701986754966</c:v>
                </c:pt>
                <c:pt idx="50">
                  <c:v>35.796407185628745</c:v>
                </c:pt>
                <c:pt idx="51">
                  <c:v>31.13095238095238</c:v>
                </c:pt>
                <c:pt idx="52">
                  <c:v>34.787709497206706</c:v>
                </c:pt>
                <c:pt idx="53">
                  <c:v>33.162500000000001</c:v>
                </c:pt>
                <c:pt idx="54">
                  <c:v>31.11038961038961</c:v>
                </c:pt>
                <c:pt idx="55">
                  <c:v>29.050314465408807</c:v>
                </c:pt>
                <c:pt idx="56">
                  <c:v>32.316770186335404</c:v>
                </c:pt>
                <c:pt idx="57">
                  <c:v>31.170886075949365</c:v>
                </c:pt>
                <c:pt idx="58">
                  <c:v>33.625806451612902</c:v>
                </c:pt>
                <c:pt idx="59">
                  <c:v>29.127272727272729</c:v>
                </c:pt>
                <c:pt idx="60">
                  <c:v>29.935897435897434</c:v>
                </c:pt>
                <c:pt idx="61">
                  <c:v>33.04081632653061</c:v>
                </c:pt>
                <c:pt idx="62">
                  <c:v>31.807947019867548</c:v>
                </c:pt>
                <c:pt idx="63">
                  <c:v>32.945205479452056</c:v>
                </c:pt>
                <c:pt idx="64">
                  <c:v>30.210843373493976</c:v>
                </c:pt>
                <c:pt idx="65">
                  <c:v>32.051612903225809</c:v>
                </c:pt>
                <c:pt idx="66">
                  <c:v>32.533333333333331</c:v>
                </c:pt>
                <c:pt idx="67">
                  <c:v>32.946745562130175</c:v>
                </c:pt>
                <c:pt idx="68">
                  <c:v>27.78846153846154</c:v>
                </c:pt>
                <c:pt idx="69">
                  <c:v>19.082687338501291</c:v>
                </c:pt>
                <c:pt idx="70">
                  <c:v>24.481632653061226</c:v>
                </c:pt>
                <c:pt idx="71">
                  <c:v>25.317596566523605</c:v>
                </c:pt>
                <c:pt idx="72">
                  <c:v>25.269709543568464</c:v>
                </c:pt>
                <c:pt idx="73">
                  <c:v>18.90960451977401</c:v>
                </c:pt>
                <c:pt idx="74">
                  <c:v>26.135021097046412</c:v>
                </c:pt>
                <c:pt idx="75">
                  <c:v>23.772727272727273</c:v>
                </c:pt>
                <c:pt idx="76">
                  <c:v>23.10211267605634</c:v>
                </c:pt>
                <c:pt idx="77">
                  <c:v>25.155102040816328</c:v>
                </c:pt>
                <c:pt idx="78">
                  <c:v>27.176470588235293</c:v>
                </c:pt>
                <c:pt idx="79">
                  <c:v>25.373333333333335</c:v>
                </c:pt>
                <c:pt idx="80">
                  <c:v>22.288819875776397</c:v>
                </c:pt>
                <c:pt idx="81">
                  <c:v>23.460966542750928</c:v>
                </c:pt>
                <c:pt idx="82">
                  <c:v>23.174074074074074</c:v>
                </c:pt>
                <c:pt idx="83">
                  <c:v>21.553571428571427</c:v>
                </c:pt>
                <c:pt idx="84">
                  <c:v>21.415224913494811</c:v>
                </c:pt>
                <c:pt idx="85">
                  <c:v>24.784140969162994</c:v>
                </c:pt>
                <c:pt idx="86">
                  <c:v>27.467289719626169</c:v>
                </c:pt>
                <c:pt idx="87">
                  <c:v>26.990990990990991</c:v>
                </c:pt>
                <c:pt idx="88">
                  <c:v>24.338709677419356</c:v>
                </c:pt>
                <c:pt idx="89">
                  <c:v>20.865319865319865</c:v>
                </c:pt>
                <c:pt idx="90">
                  <c:v>19.730878186968837</c:v>
                </c:pt>
                <c:pt idx="91">
                  <c:v>20.853801169590643</c:v>
                </c:pt>
                <c:pt idx="92">
                  <c:v>18.870270270270272</c:v>
                </c:pt>
                <c:pt idx="93">
                  <c:v>17.87830687830688</c:v>
                </c:pt>
                <c:pt idx="94">
                  <c:v>18.222222222222221</c:v>
                </c:pt>
                <c:pt idx="95">
                  <c:v>17.365284974093264</c:v>
                </c:pt>
                <c:pt idx="96">
                  <c:v>18.683923705722069</c:v>
                </c:pt>
                <c:pt idx="97">
                  <c:v>16.403381642512077</c:v>
                </c:pt>
                <c:pt idx="98">
                  <c:v>13.641025641025641</c:v>
                </c:pt>
                <c:pt idx="99">
                  <c:v>14.461977186311787</c:v>
                </c:pt>
                <c:pt idx="100">
                  <c:v>15.231092436974789</c:v>
                </c:pt>
                <c:pt idx="101">
                  <c:v>15.064386317907445</c:v>
                </c:pt>
                <c:pt idx="102">
                  <c:v>15.097959183673469</c:v>
                </c:pt>
                <c:pt idx="103">
                  <c:v>16.220556745182012</c:v>
                </c:pt>
                <c:pt idx="104">
                  <c:v>15.062868369351669</c:v>
                </c:pt>
                <c:pt idx="105">
                  <c:v>15.064393939393939</c:v>
                </c:pt>
                <c:pt idx="106">
                  <c:v>14.552238805970148</c:v>
                </c:pt>
                <c:pt idx="107">
                  <c:v>14.617810760667904</c:v>
                </c:pt>
                <c:pt idx="108">
                  <c:v>13.259504132231404</c:v>
                </c:pt>
                <c:pt idx="109">
                  <c:v>12.366564417177914</c:v>
                </c:pt>
                <c:pt idx="110">
                  <c:v>11.478991596638656</c:v>
                </c:pt>
                <c:pt idx="111">
                  <c:v>12.063157894736841</c:v>
                </c:pt>
                <c:pt idx="112">
                  <c:v>12.730392156862745</c:v>
                </c:pt>
                <c:pt idx="113">
                  <c:v>11.798780487804878</c:v>
                </c:pt>
                <c:pt idx="114">
                  <c:v>11.304347826086957</c:v>
                </c:pt>
                <c:pt idx="115">
                  <c:v>12.560732113144759</c:v>
                </c:pt>
                <c:pt idx="116">
                  <c:v>11.724812030075189</c:v>
                </c:pt>
                <c:pt idx="117">
                  <c:v>12.3370607028754</c:v>
                </c:pt>
                <c:pt idx="118">
                  <c:v>12.698653198653199</c:v>
                </c:pt>
                <c:pt idx="119">
                  <c:v>11.769953051643192</c:v>
                </c:pt>
                <c:pt idx="120">
                  <c:v>12.461165048543689</c:v>
                </c:pt>
                <c:pt idx="121">
                  <c:v>13.875850340136054</c:v>
                </c:pt>
                <c:pt idx="122">
                  <c:v>12.129296235679215</c:v>
                </c:pt>
                <c:pt idx="123">
                  <c:v>11.089337175792506</c:v>
                </c:pt>
                <c:pt idx="124">
                  <c:v>10.772727272727273</c:v>
                </c:pt>
                <c:pt idx="125">
                  <c:v>11.488095238095237</c:v>
                </c:pt>
                <c:pt idx="126">
                  <c:v>11.931596091205211</c:v>
                </c:pt>
                <c:pt idx="127">
                  <c:v>11.418045112781956</c:v>
                </c:pt>
                <c:pt idx="128">
                  <c:v>10.983703703703704</c:v>
                </c:pt>
                <c:pt idx="129">
                  <c:v>11.63849765258216</c:v>
                </c:pt>
                <c:pt idx="130">
                  <c:v>11.16822429906542</c:v>
                </c:pt>
                <c:pt idx="131">
                  <c:v>11.208333333333334</c:v>
                </c:pt>
                <c:pt idx="132">
                  <c:v>11.392307692307693</c:v>
                </c:pt>
                <c:pt idx="133">
                  <c:v>11.402420574886536</c:v>
                </c:pt>
                <c:pt idx="134">
                  <c:v>11.631746031746031</c:v>
                </c:pt>
                <c:pt idx="135">
                  <c:v>11.208579881656805</c:v>
                </c:pt>
                <c:pt idx="136">
                  <c:v>11.676923076923076</c:v>
                </c:pt>
                <c:pt idx="137">
                  <c:v>11.284241531664213</c:v>
                </c:pt>
                <c:pt idx="138">
                  <c:v>11.437403400309119</c:v>
                </c:pt>
                <c:pt idx="139">
                  <c:v>11.639498432601881</c:v>
                </c:pt>
                <c:pt idx="140">
                  <c:v>10.94632768361582</c:v>
                </c:pt>
                <c:pt idx="141">
                  <c:v>11.264069264069263</c:v>
                </c:pt>
                <c:pt idx="142">
                  <c:v>10.077500000000001</c:v>
                </c:pt>
                <c:pt idx="143">
                  <c:v>9.0965292841648591</c:v>
                </c:pt>
                <c:pt idx="144">
                  <c:v>9.5904317386231046</c:v>
                </c:pt>
                <c:pt idx="145">
                  <c:v>10.020910209102091</c:v>
                </c:pt>
                <c:pt idx="146">
                  <c:v>10.106487148102815</c:v>
                </c:pt>
                <c:pt idx="147">
                  <c:v>10.350253807106599</c:v>
                </c:pt>
                <c:pt idx="148">
                  <c:v>10.045792079207921</c:v>
                </c:pt>
                <c:pt idx="149">
                  <c:v>9.4790486976217441</c:v>
                </c:pt>
                <c:pt idx="150">
                  <c:v>9.2863293864370284</c:v>
                </c:pt>
                <c:pt idx="151">
                  <c:v>8.8637295081967213</c:v>
                </c:pt>
                <c:pt idx="152">
                  <c:v>10.073170731707316</c:v>
                </c:pt>
                <c:pt idx="153">
                  <c:v>8.795665634674922</c:v>
                </c:pt>
                <c:pt idx="154">
                  <c:v>8.7170781893004108</c:v>
                </c:pt>
                <c:pt idx="155">
                  <c:v>8.6215943491422813</c:v>
                </c:pt>
                <c:pt idx="156">
                  <c:v>9.8581560283687946</c:v>
                </c:pt>
                <c:pt idx="157">
                  <c:v>9.2223415682062306</c:v>
                </c:pt>
                <c:pt idx="158">
                  <c:v>8.4419066534260185</c:v>
                </c:pt>
                <c:pt idx="159">
                  <c:v>7.9156193895870732</c:v>
                </c:pt>
                <c:pt idx="160">
                  <c:v>8.1241706161137444</c:v>
                </c:pt>
                <c:pt idx="161">
                  <c:v>9.0063492063492063</c:v>
                </c:pt>
                <c:pt idx="162">
                  <c:v>9.2691441441441444</c:v>
                </c:pt>
                <c:pt idx="163">
                  <c:v>9.603286384976526</c:v>
                </c:pt>
                <c:pt idx="164">
                  <c:v>10.208974358974359</c:v>
                </c:pt>
                <c:pt idx="165">
                  <c:v>10.0625</c:v>
                </c:pt>
                <c:pt idx="166">
                  <c:v>9.068888888888889</c:v>
                </c:pt>
                <c:pt idx="167">
                  <c:v>9.3961407491486941</c:v>
                </c:pt>
                <c:pt idx="168">
                  <c:v>9.8939759036144572</c:v>
                </c:pt>
                <c:pt idx="169">
                  <c:v>8.574167507568113</c:v>
                </c:pt>
                <c:pt idx="170">
                  <c:v>8.3175675675675684</c:v>
                </c:pt>
                <c:pt idx="171">
                  <c:v>7.9212669683257921</c:v>
                </c:pt>
                <c:pt idx="172">
                  <c:v>4.160424028268551</c:v>
                </c:pt>
                <c:pt idx="173">
                  <c:v>6.8497854077253217</c:v>
                </c:pt>
                <c:pt idx="174">
                  <c:v>6.4490785645004847</c:v>
                </c:pt>
                <c:pt idx="175">
                  <c:v>6.967497291440953</c:v>
                </c:pt>
                <c:pt idx="176">
                  <c:v>8.3087499999999999</c:v>
                </c:pt>
                <c:pt idx="177">
                  <c:v>9.8000000000000007</c:v>
                </c:pt>
                <c:pt idx="178">
                  <c:v>8.9754010695187159</c:v>
                </c:pt>
                <c:pt idx="179">
                  <c:v>10.125576036866359</c:v>
                </c:pt>
                <c:pt idx="180">
                  <c:v>9.898305084745763</c:v>
                </c:pt>
                <c:pt idx="181">
                  <c:v>10.147058823529411</c:v>
                </c:pt>
                <c:pt idx="182">
                  <c:v>9.8476977567886657</c:v>
                </c:pt>
                <c:pt idx="183">
                  <c:v>10.059045226130653</c:v>
                </c:pt>
                <c:pt idx="184">
                  <c:v>9.7394957983193269</c:v>
                </c:pt>
                <c:pt idx="185">
                  <c:v>9.7367788461538467</c:v>
                </c:pt>
                <c:pt idx="186">
                  <c:v>10.189155107187894</c:v>
                </c:pt>
                <c:pt idx="187">
                  <c:v>9.9488778054862834</c:v>
                </c:pt>
                <c:pt idx="188">
                  <c:v>8.7321839080459771</c:v>
                </c:pt>
                <c:pt idx="189">
                  <c:v>10.283018867924529</c:v>
                </c:pt>
                <c:pt idx="190">
                  <c:v>10.232118758434549</c:v>
                </c:pt>
                <c:pt idx="191">
                  <c:v>8.697508896797153</c:v>
                </c:pt>
                <c:pt idx="192">
                  <c:v>8.2837837837837842</c:v>
                </c:pt>
                <c:pt idx="193">
                  <c:v>7.4439071566731139</c:v>
                </c:pt>
                <c:pt idx="194">
                  <c:v>6.6580436540016166</c:v>
                </c:pt>
                <c:pt idx="195">
                  <c:v>6.3904109589041092</c:v>
                </c:pt>
                <c:pt idx="196">
                  <c:v>6.9905417024935508</c:v>
                </c:pt>
                <c:pt idx="197">
                  <c:v>7.807459677419355</c:v>
                </c:pt>
                <c:pt idx="198">
                  <c:v>7.6888007928642219</c:v>
                </c:pt>
                <c:pt idx="199">
                  <c:v>6.9991296779808527</c:v>
                </c:pt>
                <c:pt idx="200">
                  <c:v>7.3300970873786406</c:v>
                </c:pt>
                <c:pt idx="201">
                  <c:v>7.8887722980062955</c:v>
                </c:pt>
                <c:pt idx="202">
                  <c:v>7.8084415584415581</c:v>
                </c:pt>
                <c:pt idx="203">
                  <c:v>7.927789934354486</c:v>
                </c:pt>
                <c:pt idx="204">
                  <c:v>7.1525911708253362</c:v>
                </c:pt>
                <c:pt idx="205">
                  <c:v>7.3214638971315527</c:v>
                </c:pt>
                <c:pt idx="206">
                  <c:v>8.3020457280385074</c:v>
                </c:pt>
                <c:pt idx="207">
                  <c:v>7.6928104575163401</c:v>
                </c:pt>
                <c:pt idx="208">
                  <c:v>7.4349173553719012</c:v>
                </c:pt>
                <c:pt idx="209">
                  <c:v>7.1687631027253671</c:v>
                </c:pt>
                <c:pt idx="210">
                  <c:v>7.3469387755102042</c:v>
                </c:pt>
                <c:pt idx="211">
                  <c:v>7.3208791208791206</c:v>
                </c:pt>
                <c:pt idx="212">
                  <c:v>7.0029850746268654</c:v>
                </c:pt>
                <c:pt idx="213">
                  <c:v>6.9693564862104189</c:v>
                </c:pt>
                <c:pt idx="214">
                  <c:v>7.052083333333333</c:v>
                </c:pt>
                <c:pt idx="215">
                  <c:v>7.4395348837209303</c:v>
                </c:pt>
                <c:pt idx="216">
                  <c:v>7.0359712230215825</c:v>
                </c:pt>
                <c:pt idx="217">
                  <c:v>6.7504780114722758</c:v>
                </c:pt>
                <c:pt idx="218">
                  <c:v>7.6555891238670695</c:v>
                </c:pt>
                <c:pt idx="219">
                  <c:v>7.7559912854030504</c:v>
                </c:pt>
                <c:pt idx="220">
                  <c:v>7.1610878661087867</c:v>
                </c:pt>
                <c:pt idx="221">
                  <c:v>7.9570267131242742</c:v>
                </c:pt>
                <c:pt idx="222">
                  <c:v>6.8321033210332107</c:v>
                </c:pt>
                <c:pt idx="223">
                  <c:v>7.799775028121485</c:v>
                </c:pt>
                <c:pt idx="224">
                  <c:v>7.4117647058823533</c:v>
                </c:pt>
                <c:pt idx="225">
                  <c:v>7.691532258064516</c:v>
                </c:pt>
                <c:pt idx="226">
                  <c:v>7.8564049586776861</c:v>
                </c:pt>
                <c:pt idx="227">
                  <c:v>7.7397959183673466</c:v>
                </c:pt>
                <c:pt idx="228">
                  <c:v>8.1527614571092837</c:v>
                </c:pt>
                <c:pt idx="229">
                  <c:v>7.5083700440528638</c:v>
                </c:pt>
                <c:pt idx="230">
                  <c:v>6.9916839916839919</c:v>
                </c:pt>
                <c:pt idx="231">
                  <c:v>4.3259668508287294</c:v>
                </c:pt>
                <c:pt idx="232">
                  <c:v>3.4931417374265186</c:v>
                </c:pt>
                <c:pt idx="233">
                  <c:v>5.2782608695652176</c:v>
                </c:pt>
                <c:pt idx="234">
                  <c:v>5.7277327935222671</c:v>
                </c:pt>
                <c:pt idx="235">
                  <c:v>5.3239299610894939</c:v>
                </c:pt>
                <c:pt idx="236">
                  <c:v>4.1299610894941639</c:v>
                </c:pt>
                <c:pt idx="237">
                  <c:v>5.007233273056058</c:v>
                </c:pt>
                <c:pt idx="238">
                  <c:v>5.3026775320139699</c:v>
                </c:pt>
                <c:pt idx="239">
                  <c:v>5.0964523281596454</c:v>
                </c:pt>
                <c:pt idx="240">
                  <c:v>5.7922912205567449</c:v>
                </c:pt>
                <c:pt idx="241">
                  <c:v>5.3982970671712396</c:v>
                </c:pt>
                <c:pt idx="242">
                  <c:v>5.1975308641975309</c:v>
                </c:pt>
                <c:pt idx="243">
                  <c:v>5.2636942675159233</c:v>
                </c:pt>
                <c:pt idx="244">
                  <c:v>6.4944512946979041</c:v>
                </c:pt>
                <c:pt idx="245">
                  <c:v>6.8245989304812831</c:v>
                </c:pt>
                <c:pt idx="246">
                  <c:v>5.721266968325792</c:v>
                </c:pt>
                <c:pt idx="247">
                  <c:v>5.6788990825688073</c:v>
                </c:pt>
                <c:pt idx="248">
                  <c:v>5.4826904055390706</c:v>
                </c:pt>
                <c:pt idx="249">
                  <c:v>5.9184123484013229</c:v>
                </c:pt>
                <c:pt idx="250">
                  <c:v>6.0091556459816884</c:v>
                </c:pt>
                <c:pt idx="251">
                  <c:v>5.8264379414732597</c:v>
                </c:pt>
                <c:pt idx="252">
                  <c:v>5.5127201565557726</c:v>
                </c:pt>
                <c:pt idx="253">
                  <c:v>5.5705059203444565</c:v>
                </c:pt>
                <c:pt idx="254">
                  <c:v>5.0240295748613679</c:v>
                </c:pt>
                <c:pt idx="255">
                  <c:v>5.2127882599580717</c:v>
                </c:pt>
                <c:pt idx="256">
                  <c:v>5.5576923076923075</c:v>
                </c:pt>
                <c:pt idx="257">
                  <c:v>5.8466981132075473</c:v>
                </c:pt>
                <c:pt idx="258">
                  <c:v>5.5767590618336884</c:v>
                </c:pt>
                <c:pt idx="259">
                  <c:v>5.5631262525050102</c:v>
                </c:pt>
                <c:pt idx="260">
                  <c:v>5.8365180467091298</c:v>
                </c:pt>
                <c:pt idx="261">
                  <c:v>5.627016129032258</c:v>
                </c:pt>
                <c:pt idx="262">
                  <c:v>5.9938144329896907</c:v>
                </c:pt>
                <c:pt idx="263">
                  <c:v>5.7718253968253972</c:v>
                </c:pt>
                <c:pt idx="264">
                  <c:v>5.4495005549389566</c:v>
                </c:pt>
                <c:pt idx="265">
                  <c:v>4.8787210584343992</c:v>
                </c:pt>
                <c:pt idx="266">
                  <c:v>4.7323177366702938</c:v>
                </c:pt>
                <c:pt idx="267">
                  <c:v>2.955223880597015</c:v>
                </c:pt>
                <c:pt idx="268">
                  <c:v>2.7158054711246202</c:v>
                </c:pt>
                <c:pt idx="269">
                  <c:v>2.1443111595783351</c:v>
                </c:pt>
                <c:pt idx="270">
                  <c:v>1.5930391888188544</c:v>
                </c:pt>
                <c:pt idx="271">
                  <c:v>1.9101600784057498</c:v>
                </c:pt>
                <c:pt idx="272">
                  <c:v>6.1426829268292682</c:v>
                </c:pt>
                <c:pt idx="273">
                  <c:v>5.7233065442020665</c:v>
                </c:pt>
                <c:pt idx="274">
                  <c:v>5.8218053927315356</c:v>
                </c:pt>
                <c:pt idx="275">
                  <c:v>5.6842661034846884</c:v>
                </c:pt>
                <c:pt idx="276">
                  <c:v>6.4389952153110048</c:v>
                </c:pt>
                <c:pt idx="277">
                  <c:v>6.3348365276211949</c:v>
                </c:pt>
                <c:pt idx="278">
                  <c:v>6.4833524684270953</c:v>
                </c:pt>
                <c:pt idx="279">
                  <c:v>6.8393665158371038</c:v>
                </c:pt>
                <c:pt idx="280">
                  <c:v>7.0883002207505514</c:v>
                </c:pt>
                <c:pt idx="281">
                  <c:v>6.6320254506892891</c:v>
                </c:pt>
                <c:pt idx="282">
                  <c:v>7.6191646191646187</c:v>
                </c:pt>
                <c:pt idx="283">
                  <c:v>6.7872807017543861</c:v>
                </c:pt>
                <c:pt idx="284">
                  <c:v>6.8397027600849256</c:v>
                </c:pt>
                <c:pt idx="285">
                  <c:v>6.6894409937888195</c:v>
                </c:pt>
                <c:pt idx="286">
                  <c:v>6.8914819136522754</c:v>
                </c:pt>
                <c:pt idx="287">
                  <c:v>7.4486842105263156</c:v>
                </c:pt>
                <c:pt idx="288">
                  <c:v>7.0437352245862881</c:v>
                </c:pt>
                <c:pt idx="289">
                  <c:v>6.644158628081458</c:v>
                </c:pt>
                <c:pt idx="290">
                  <c:v>6.8042986425339365</c:v>
                </c:pt>
                <c:pt idx="291">
                  <c:v>7.0363196125907992</c:v>
                </c:pt>
                <c:pt idx="292">
                  <c:v>6.6802646085997797</c:v>
                </c:pt>
                <c:pt idx="293">
                  <c:v>6.0157699443413728</c:v>
                </c:pt>
                <c:pt idx="294">
                  <c:v>6.2719211822660101</c:v>
                </c:pt>
                <c:pt idx="295">
                  <c:v>6.5474683544303796</c:v>
                </c:pt>
                <c:pt idx="296">
                  <c:v>6.4302083333333337</c:v>
                </c:pt>
                <c:pt idx="297">
                  <c:v>6.3894080996884739</c:v>
                </c:pt>
                <c:pt idx="298">
                  <c:v>6.0614634146341464</c:v>
                </c:pt>
                <c:pt idx="299">
                  <c:v>6.605524861878453</c:v>
                </c:pt>
                <c:pt idx="300">
                  <c:v>6.5963983050847457</c:v>
                </c:pt>
                <c:pt idx="301">
                  <c:v>6.2554240631163704</c:v>
                </c:pt>
                <c:pt idx="302">
                  <c:v>6.2684157416750761</c:v>
                </c:pt>
                <c:pt idx="303">
                  <c:v>6.1926514399205557</c:v>
                </c:pt>
                <c:pt idx="304">
                  <c:v>6.0269230769230768</c:v>
                </c:pt>
                <c:pt idx="305">
                  <c:v>5.966571155682904</c:v>
                </c:pt>
                <c:pt idx="306">
                  <c:v>6.310483870967742</c:v>
                </c:pt>
                <c:pt idx="307">
                  <c:v>6.1131687242798352</c:v>
                </c:pt>
                <c:pt idx="308">
                  <c:v>6.3325991189427313</c:v>
                </c:pt>
                <c:pt idx="309">
                  <c:v>6.3250000000000002</c:v>
                </c:pt>
                <c:pt idx="310">
                  <c:v>6.1799163179916317</c:v>
                </c:pt>
                <c:pt idx="311">
                  <c:v>6.0645833333333332</c:v>
                </c:pt>
                <c:pt idx="312">
                  <c:v>6.1418367346938778</c:v>
                </c:pt>
                <c:pt idx="313">
                  <c:v>6.0020222446916076</c:v>
                </c:pt>
                <c:pt idx="314">
                  <c:v>6.2576808721506438</c:v>
                </c:pt>
                <c:pt idx="315">
                  <c:v>5.903625954198473</c:v>
                </c:pt>
                <c:pt idx="316">
                  <c:v>6.4939890710382517</c:v>
                </c:pt>
                <c:pt idx="317">
                  <c:v>5.8995391705069125</c:v>
                </c:pt>
                <c:pt idx="318">
                  <c:v>5.5317115551694176</c:v>
                </c:pt>
                <c:pt idx="319">
                  <c:v>5.8104575163398691</c:v>
                </c:pt>
                <c:pt idx="320">
                  <c:v>5.6915094339622643</c:v>
                </c:pt>
                <c:pt idx="321">
                  <c:v>5.8518896833503575</c:v>
                </c:pt>
                <c:pt idx="322">
                  <c:v>5.6352261790182867</c:v>
                </c:pt>
                <c:pt idx="323">
                  <c:v>5.6996086105675143</c:v>
                </c:pt>
                <c:pt idx="324">
                  <c:v>5.5385321100917428</c:v>
                </c:pt>
                <c:pt idx="325">
                  <c:v>5.5897674418604648</c:v>
                </c:pt>
                <c:pt idx="326">
                  <c:v>4.9801587301587302</c:v>
                </c:pt>
                <c:pt idx="327">
                  <c:v>4.6215253029223096</c:v>
                </c:pt>
                <c:pt idx="328">
                  <c:v>4.9146431199411333</c:v>
                </c:pt>
                <c:pt idx="329">
                  <c:v>5.1822742474916392</c:v>
                </c:pt>
                <c:pt idx="330">
                  <c:v>5.119162640901771</c:v>
                </c:pt>
                <c:pt idx="331">
                  <c:v>4.9919549477071605</c:v>
                </c:pt>
                <c:pt idx="332">
                  <c:v>4.7829046898638428</c:v>
                </c:pt>
                <c:pt idx="333">
                  <c:v>4.4111424541607898</c:v>
                </c:pt>
                <c:pt idx="334">
                  <c:v>3.9503885236102811</c:v>
                </c:pt>
                <c:pt idx="335">
                  <c:v>3.8903868698710435</c:v>
                </c:pt>
                <c:pt idx="336">
                  <c:v>3.2568973315241974</c:v>
                </c:pt>
                <c:pt idx="337">
                  <c:v>3.7484730705163796</c:v>
                </c:pt>
                <c:pt idx="338">
                  <c:v>3.8957730167921252</c:v>
                </c:pt>
                <c:pt idx="339">
                  <c:v>3.8297376093294462</c:v>
                </c:pt>
                <c:pt idx="340">
                  <c:v>3.8790560471976403</c:v>
                </c:pt>
                <c:pt idx="341">
                  <c:v>3.7316798196166854</c:v>
                </c:pt>
                <c:pt idx="342">
                  <c:v>3.5731182795698926</c:v>
                </c:pt>
                <c:pt idx="343">
                  <c:v>3.7024070021881839</c:v>
                </c:pt>
                <c:pt idx="344">
                  <c:v>3.4336863338376196</c:v>
                </c:pt>
                <c:pt idx="345">
                  <c:v>3.633856138453218</c:v>
                </c:pt>
                <c:pt idx="346">
                  <c:v>3.4304733727810652</c:v>
                </c:pt>
                <c:pt idx="347">
                  <c:v>3.5196643943366546</c:v>
                </c:pt>
                <c:pt idx="348">
                  <c:v>3.4574898785425101</c:v>
                </c:pt>
                <c:pt idx="349">
                  <c:v>3.9514679448771721</c:v>
                </c:pt>
                <c:pt idx="350">
                  <c:v>4.2141997593261129</c:v>
                </c:pt>
                <c:pt idx="351">
                  <c:v>4.2713687985654509</c:v>
                </c:pt>
                <c:pt idx="352">
                  <c:v>3.9913466738777719</c:v>
                </c:pt>
                <c:pt idx="353">
                  <c:v>4.0984455958549226</c:v>
                </c:pt>
                <c:pt idx="354">
                  <c:v>4.3700189753320684</c:v>
                </c:pt>
                <c:pt idx="355">
                  <c:v>3.9552822806036891</c:v>
                </c:pt>
                <c:pt idx="356">
                  <c:v>3.735655737704918</c:v>
                </c:pt>
                <c:pt idx="357">
                  <c:v>4.1006637168141591</c:v>
                </c:pt>
                <c:pt idx="358">
                  <c:v>4.022752497225305</c:v>
                </c:pt>
                <c:pt idx="359">
                  <c:v>3.8504098360655736</c:v>
                </c:pt>
                <c:pt idx="360">
                  <c:v>3.4698397737983036</c:v>
                </c:pt>
                <c:pt idx="361">
                  <c:v>3.5016256386437528</c:v>
                </c:pt>
                <c:pt idx="362">
                  <c:v>3.4135098128708354</c:v>
                </c:pt>
                <c:pt idx="363">
                  <c:v>3.2269763651181744</c:v>
                </c:pt>
                <c:pt idx="364">
                  <c:v>3.4174332019272886</c:v>
                </c:pt>
                <c:pt idx="365">
                  <c:v>3.282544997907074</c:v>
                </c:pt>
                <c:pt idx="366">
                  <c:v>3.2163164400494439</c:v>
                </c:pt>
                <c:pt idx="367">
                  <c:v>3.031025349981082</c:v>
                </c:pt>
                <c:pt idx="368">
                  <c:v>3.0902857142857143</c:v>
                </c:pt>
                <c:pt idx="369">
                  <c:v>3.1501960784313727</c:v>
                </c:pt>
                <c:pt idx="370">
                  <c:v>3.0985373364126252</c:v>
                </c:pt>
                <c:pt idx="371">
                  <c:v>2.7379310344827585</c:v>
                </c:pt>
                <c:pt idx="372">
                  <c:v>2.6170343137254903</c:v>
                </c:pt>
                <c:pt idx="373">
                  <c:v>2.4364467295058554</c:v>
                </c:pt>
                <c:pt idx="374">
                  <c:v>2.4336308666858621</c:v>
                </c:pt>
                <c:pt idx="375">
                  <c:v>2.1295101553166069</c:v>
                </c:pt>
                <c:pt idx="376">
                  <c:v>2.1071929005137786</c:v>
                </c:pt>
                <c:pt idx="377">
                  <c:v>2.4281437125748502</c:v>
                </c:pt>
                <c:pt idx="378">
                  <c:v>2.3806485911749071</c:v>
                </c:pt>
                <c:pt idx="379">
                  <c:v>2.0192391779623962</c:v>
                </c:pt>
                <c:pt idx="380">
                  <c:v>1.9444913465597298</c:v>
                </c:pt>
                <c:pt idx="381">
                  <c:v>2.1452848252752514</c:v>
                </c:pt>
                <c:pt idx="382">
                  <c:v>2.0356062369094716</c:v>
                </c:pt>
                <c:pt idx="383">
                  <c:v>1.9663189917427206</c:v>
                </c:pt>
                <c:pt idx="384">
                  <c:v>2.0227221597300336</c:v>
                </c:pt>
                <c:pt idx="385">
                  <c:v>1.8545638945233265</c:v>
                </c:pt>
                <c:pt idx="386">
                  <c:v>1.676655302350619</c:v>
                </c:pt>
                <c:pt idx="387">
                  <c:v>1.7721518987341771</c:v>
                </c:pt>
                <c:pt idx="388">
                  <c:v>1.7977707006369428</c:v>
                </c:pt>
                <c:pt idx="389">
                  <c:v>1.7282216739419245</c:v>
                </c:pt>
                <c:pt idx="390">
                  <c:v>1.7449248120300751</c:v>
                </c:pt>
                <c:pt idx="391">
                  <c:v>1.5951955851322837</c:v>
                </c:pt>
                <c:pt idx="392">
                  <c:v>1.7730393928442356</c:v>
                </c:pt>
                <c:pt idx="393">
                  <c:v>1.7321491382342595</c:v>
                </c:pt>
                <c:pt idx="394">
                  <c:v>1.6870620406768073</c:v>
                </c:pt>
                <c:pt idx="395">
                  <c:v>2.0092956000826274</c:v>
                </c:pt>
                <c:pt idx="396">
                  <c:v>2.2906242693476737</c:v>
                </c:pt>
                <c:pt idx="397">
                  <c:v>1.8544459127808193</c:v>
                </c:pt>
                <c:pt idx="398">
                  <c:v>1.9354071725777691</c:v>
                </c:pt>
                <c:pt idx="399">
                  <c:v>1.9306234121555599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8-5F41-8949-7167B4D9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136272"/>
        <c:axId val="-539133520"/>
      </c:lineChart>
      <c:catAx>
        <c:axId val="-5391362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33520"/>
        <c:crosses val="autoZero"/>
        <c:auto val="1"/>
        <c:lblAlgn val="ctr"/>
        <c:lblOffset val="100"/>
        <c:noMultiLvlLbl val="0"/>
      </c:catAx>
      <c:valAx>
        <c:axId val="-5391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With and Without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Data!$E$5</c:f>
              <c:strCache>
                <c:ptCount val="1"/>
                <c:pt idx="0">
                  <c:v>w/ trans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Data!$E$6:$E$405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1455</c:v>
                </c:pt>
                <c:pt idx="5">
                  <c:v>2092</c:v>
                </c:pt>
                <c:pt idx="6">
                  <c:v>2322</c:v>
                </c:pt>
                <c:pt idx="7">
                  <c:v>2296</c:v>
                </c:pt>
                <c:pt idx="8">
                  <c:v>2770</c:v>
                </c:pt>
                <c:pt idx="9">
                  <c:v>2219</c:v>
                </c:pt>
                <c:pt idx="10">
                  <c:v>2562</c:v>
                </c:pt>
                <c:pt idx="11">
                  <c:v>2249</c:v>
                </c:pt>
                <c:pt idx="12">
                  <c:v>2388</c:v>
                </c:pt>
                <c:pt idx="13">
                  <c:v>2246</c:v>
                </c:pt>
                <c:pt idx="14">
                  <c:v>2766</c:v>
                </c:pt>
                <c:pt idx="15">
                  <c:v>2894</c:v>
                </c:pt>
                <c:pt idx="16">
                  <c:v>3099</c:v>
                </c:pt>
                <c:pt idx="17">
                  <c:v>3722</c:v>
                </c:pt>
                <c:pt idx="18">
                  <c:v>3226</c:v>
                </c:pt>
                <c:pt idx="19">
                  <c:v>3251</c:v>
                </c:pt>
                <c:pt idx="20">
                  <c:v>3478</c:v>
                </c:pt>
                <c:pt idx="21">
                  <c:v>3510</c:v>
                </c:pt>
                <c:pt idx="22">
                  <c:v>3336</c:v>
                </c:pt>
                <c:pt idx="23">
                  <c:v>3572</c:v>
                </c:pt>
                <c:pt idx="24">
                  <c:v>4001</c:v>
                </c:pt>
                <c:pt idx="25">
                  <c:v>3829</c:v>
                </c:pt>
                <c:pt idx="26">
                  <c:v>4018</c:v>
                </c:pt>
                <c:pt idx="27">
                  <c:v>4458</c:v>
                </c:pt>
                <c:pt idx="28">
                  <c:v>3981</c:v>
                </c:pt>
                <c:pt idx="29">
                  <c:v>3806</c:v>
                </c:pt>
                <c:pt idx="30">
                  <c:v>3882</c:v>
                </c:pt>
                <c:pt idx="31">
                  <c:v>3974</c:v>
                </c:pt>
                <c:pt idx="32">
                  <c:v>4105</c:v>
                </c:pt>
                <c:pt idx="33">
                  <c:v>4238</c:v>
                </c:pt>
                <c:pt idx="34">
                  <c:v>4479</c:v>
                </c:pt>
                <c:pt idx="35">
                  <c:v>4474</c:v>
                </c:pt>
                <c:pt idx="36">
                  <c:v>4259</c:v>
                </c:pt>
                <c:pt idx="37">
                  <c:v>4703</c:v>
                </c:pt>
                <c:pt idx="38">
                  <c:v>4791</c:v>
                </c:pt>
                <c:pt idx="39">
                  <c:v>4823</c:v>
                </c:pt>
                <c:pt idx="40">
                  <c:v>4752</c:v>
                </c:pt>
                <c:pt idx="41">
                  <c:v>4432</c:v>
                </c:pt>
                <c:pt idx="42">
                  <c:v>4722</c:v>
                </c:pt>
                <c:pt idx="43">
                  <c:v>4581</c:v>
                </c:pt>
                <c:pt idx="44">
                  <c:v>4598</c:v>
                </c:pt>
                <c:pt idx="45">
                  <c:v>5369</c:v>
                </c:pt>
                <c:pt idx="46">
                  <c:v>5130</c:v>
                </c:pt>
                <c:pt idx="47">
                  <c:v>4769</c:v>
                </c:pt>
                <c:pt idx="48">
                  <c:v>4703</c:v>
                </c:pt>
                <c:pt idx="49">
                  <c:v>4952</c:v>
                </c:pt>
                <c:pt idx="50">
                  <c:v>5978</c:v>
                </c:pt>
                <c:pt idx="51">
                  <c:v>5230</c:v>
                </c:pt>
                <c:pt idx="52">
                  <c:v>6227</c:v>
                </c:pt>
                <c:pt idx="53">
                  <c:v>5306</c:v>
                </c:pt>
                <c:pt idx="54">
                  <c:v>4791</c:v>
                </c:pt>
                <c:pt idx="55">
                  <c:v>4619</c:v>
                </c:pt>
                <c:pt idx="56">
                  <c:v>5203</c:v>
                </c:pt>
                <c:pt idx="57">
                  <c:v>4925</c:v>
                </c:pt>
                <c:pt idx="58">
                  <c:v>5212</c:v>
                </c:pt>
                <c:pt idx="59">
                  <c:v>4806</c:v>
                </c:pt>
                <c:pt idx="60">
                  <c:v>4670</c:v>
                </c:pt>
                <c:pt idx="61">
                  <c:v>4857</c:v>
                </c:pt>
                <c:pt idx="62">
                  <c:v>4803</c:v>
                </c:pt>
                <c:pt idx="63">
                  <c:v>4810</c:v>
                </c:pt>
                <c:pt idx="64">
                  <c:v>5015</c:v>
                </c:pt>
                <c:pt idx="65">
                  <c:v>4968</c:v>
                </c:pt>
                <c:pt idx="66">
                  <c:v>4880</c:v>
                </c:pt>
                <c:pt idx="67">
                  <c:v>5568</c:v>
                </c:pt>
                <c:pt idx="68">
                  <c:v>5780</c:v>
                </c:pt>
                <c:pt idx="69">
                  <c:v>7385</c:v>
                </c:pt>
                <c:pt idx="70">
                  <c:v>5998</c:v>
                </c:pt>
                <c:pt idx="71">
                  <c:v>5899</c:v>
                </c:pt>
                <c:pt idx="72">
                  <c:v>6090</c:v>
                </c:pt>
                <c:pt idx="73">
                  <c:v>6694</c:v>
                </c:pt>
                <c:pt idx="74">
                  <c:v>6194</c:v>
                </c:pt>
                <c:pt idx="75">
                  <c:v>6276</c:v>
                </c:pt>
                <c:pt idx="76">
                  <c:v>6561</c:v>
                </c:pt>
                <c:pt idx="77">
                  <c:v>6163</c:v>
                </c:pt>
                <c:pt idx="78">
                  <c:v>5544</c:v>
                </c:pt>
                <c:pt idx="79">
                  <c:v>5709</c:v>
                </c:pt>
                <c:pt idx="80">
                  <c:v>7177</c:v>
                </c:pt>
                <c:pt idx="81">
                  <c:v>6311</c:v>
                </c:pt>
                <c:pt idx="82">
                  <c:v>6257</c:v>
                </c:pt>
                <c:pt idx="83">
                  <c:v>6035</c:v>
                </c:pt>
                <c:pt idx="84">
                  <c:v>6189</c:v>
                </c:pt>
                <c:pt idx="85">
                  <c:v>5626</c:v>
                </c:pt>
                <c:pt idx="86">
                  <c:v>5878</c:v>
                </c:pt>
                <c:pt idx="87">
                  <c:v>5992</c:v>
                </c:pt>
                <c:pt idx="88">
                  <c:v>6036</c:v>
                </c:pt>
                <c:pt idx="89">
                  <c:v>6197</c:v>
                </c:pt>
                <c:pt idx="90">
                  <c:v>6965</c:v>
                </c:pt>
                <c:pt idx="91">
                  <c:v>7132</c:v>
                </c:pt>
                <c:pt idx="92">
                  <c:v>6982</c:v>
                </c:pt>
                <c:pt idx="93">
                  <c:v>6758</c:v>
                </c:pt>
                <c:pt idx="94">
                  <c:v>6560</c:v>
                </c:pt>
                <c:pt idx="95">
                  <c:v>6703</c:v>
                </c:pt>
                <c:pt idx="96">
                  <c:v>6857</c:v>
                </c:pt>
                <c:pt idx="97">
                  <c:v>6791</c:v>
                </c:pt>
                <c:pt idx="98">
                  <c:v>7448</c:v>
                </c:pt>
                <c:pt idx="99">
                  <c:v>7607</c:v>
                </c:pt>
                <c:pt idx="100">
                  <c:v>7250</c:v>
                </c:pt>
                <c:pt idx="101">
                  <c:v>7487</c:v>
                </c:pt>
                <c:pt idx="102">
                  <c:v>7398</c:v>
                </c:pt>
                <c:pt idx="103">
                  <c:v>7575</c:v>
                </c:pt>
                <c:pt idx="104">
                  <c:v>7667</c:v>
                </c:pt>
                <c:pt idx="105">
                  <c:v>7954</c:v>
                </c:pt>
                <c:pt idx="106">
                  <c:v>7800</c:v>
                </c:pt>
                <c:pt idx="107">
                  <c:v>7879</c:v>
                </c:pt>
                <c:pt idx="108">
                  <c:v>8022</c:v>
                </c:pt>
                <c:pt idx="109">
                  <c:v>8063</c:v>
                </c:pt>
                <c:pt idx="110">
                  <c:v>8196</c:v>
                </c:pt>
                <c:pt idx="111">
                  <c:v>8022</c:v>
                </c:pt>
                <c:pt idx="112">
                  <c:v>7791</c:v>
                </c:pt>
                <c:pt idx="113">
                  <c:v>7740</c:v>
                </c:pt>
                <c:pt idx="114">
                  <c:v>7800</c:v>
                </c:pt>
                <c:pt idx="115">
                  <c:v>7549</c:v>
                </c:pt>
                <c:pt idx="116">
                  <c:v>7797</c:v>
                </c:pt>
                <c:pt idx="117">
                  <c:v>7723</c:v>
                </c:pt>
                <c:pt idx="118">
                  <c:v>7543</c:v>
                </c:pt>
                <c:pt idx="119">
                  <c:v>7521</c:v>
                </c:pt>
                <c:pt idx="120">
                  <c:v>7701</c:v>
                </c:pt>
                <c:pt idx="121">
                  <c:v>8159</c:v>
                </c:pt>
                <c:pt idx="122">
                  <c:v>7411</c:v>
                </c:pt>
                <c:pt idx="123">
                  <c:v>7696</c:v>
                </c:pt>
                <c:pt idx="124">
                  <c:v>7821</c:v>
                </c:pt>
                <c:pt idx="125">
                  <c:v>7720</c:v>
                </c:pt>
                <c:pt idx="126">
                  <c:v>7326</c:v>
                </c:pt>
                <c:pt idx="127">
                  <c:v>7593</c:v>
                </c:pt>
                <c:pt idx="128">
                  <c:v>7414</c:v>
                </c:pt>
                <c:pt idx="129">
                  <c:v>7437</c:v>
                </c:pt>
                <c:pt idx="130">
                  <c:v>7170</c:v>
                </c:pt>
                <c:pt idx="131">
                  <c:v>7532</c:v>
                </c:pt>
                <c:pt idx="132">
                  <c:v>7405</c:v>
                </c:pt>
                <c:pt idx="133">
                  <c:v>7537</c:v>
                </c:pt>
                <c:pt idx="134">
                  <c:v>7328</c:v>
                </c:pt>
                <c:pt idx="135">
                  <c:v>7577</c:v>
                </c:pt>
                <c:pt idx="136">
                  <c:v>7590</c:v>
                </c:pt>
                <c:pt idx="137">
                  <c:v>7662</c:v>
                </c:pt>
                <c:pt idx="138">
                  <c:v>7400</c:v>
                </c:pt>
                <c:pt idx="139">
                  <c:v>7426</c:v>
                </c:pt>
                <c:pt idx="140">
                  <c:v>7750</c:v>
                </c:pt>
                <c:pt idx="141">
                  <c:v>7806</c:v>
                </c:pt>
                <c:pt idx="142">
                  <c:v>8062</c:v>
                </c:pt>
                <c:pt idx="143">
                  <c:v>8387</c:v>
                </c:pt>
                <c:pt idx="144">
                  <c:v>8219</c:v>
                </c:pt>
                <c:pt idx="145">
                  <c:v>8147</c:v>
                </c:pt>
                <c:pt idx="146">
                  <c:v>8257</c:v>
                </c:pt>
                <c:pt idx="147">
                  <c:v>8156</c:v>
                </c:pt>
                <c:pt idx="148">
                  <c:v>8117</c:v>
                </c:pt>
                <c:pt idx="149">
                  <c:v>8370</c:v>
                </c:pt>
                <c:pt idx="150">
                  <c:v>8627</c:v>
                </c:pt>
                <c:pt idx="151">
                  <c:v>8651</c:v>
                </c:pt>
                <c:pt idx="152">
                  <c:v>8260</c:v>
                </c:pt>
                <c:pt idx="153">
                  <c:v>8523</c:v>
                </c:pt>
                <c:pt idx="154">
                  <c:v>8473</c:v>
                </c:pt>
                <c:pt idx="155">
                  <c:v>8544</c:v>
                </c:pt>
                <c:pt idx="156">
                  <c:v>8340</c:v>
                </c:pt>
                <c:pt idx="157">
                  <c:v>8586</c:v>
                </c:pt>
                <c:pt idx="158">
                  <c:v>8501</c:v>
                </c:pt>
                <c:pt idx="159">
                  <c:v>8818</c:v>
                </c:pt>
                <c:pt idx="160">
                  <c:v>8571</c:v>
                </c:pt>
                <c:pt idx="161">
                  <c:v>8511</c:v>
                </c:pt>
                <c:pt idx="162">
                  <c:v>8231</c:v>
                </c:pt>
                <c:pt idx="163">
                  <c:v>8182</c:v>
                </c:pt>
                <c:pt idx="164">
                  <c:v>7963</c:v>
                </c:pt>
                <c:pt idx="165">
                  <c:v>8211</c:v>
                </c:pt>
                <c:pt idx="166">
                  <c:v>8162</c:v>
                </c:pt>
                <c:pt idx="167">
                  <c:v>8278</c:v>
                </c:pt>
                <c:pt idx="168">
                  <c:v>8212</c:v>
                </c:pt>
                <c:pt idx="169">
                  <c:v>8497</c:v>
                </c:pt>
                <c:pt idx="170">
                  <c:v>8617</c:v>
                </c:pt>
                <c:pt idx="171">
                  <c:v>8753</c:v>
                </c:pt>
                <c:pt idx="172">
                  <c:v>5887</c:v>
                </c:pt>
                <c:pt idx="173">
                  <c:v>6384</c:v>
                </c:pt>
                <c:pt idx="174">
                  <c:v>6649</c:v>
                </c:pt>
                <c:pt idx="175">
                  <c:v>6431</c:v>
                </c:pt>
                <c:pt idx="176">
                  <c:v>6647</c:v>
                </c:pt>
                <c:pt idx="177">
                  <c:v>8085</c:v>
                </c:pt>
                <c:pt idx="178">
                  <c:v>8392</c:v>
                </c:pt>
                <c:pt idx="179">
                  <c:v>8789</c:v>
                </c:pt>
                <c:pt idx="180">
                  <c:v>8176</c:v>
                </c:pt>
                <c:pt idx="181">
                  <c:v>8280</c:v>
                </c:pt>
                <c:pt idx="182">
                  <c:v>8341</c:v>
                </c:pt>
                <c:pt idx="183">
                  <c:v>8007</c:v>
                </c:pt>
                <c:pt idx="184">
                  <c:v>8113</c:v>
                </c:pt>
                <c:pt idx="185">
                  <c:v>8101</c:v>
                </c:pt>
                <c:pt idx="186">
                  <c:v>8080</c:v>
                </c:pt>
                <c:pt idx="187">
                  <c:v>7979</c:v>
                </c:pt>
                <c:pt idx="188">
                  <c:v>7597</c:v>
                </c:pt>
                <c:pt idx="189">
                  <c:v>7630</c:v>
                </c:pt>
                <c:pt idx="190">
                  <c:v>7582</c:v>
                </c:pt>
                <c:pt idx="191">
                  <c:v>7332</c:v>
                </c:pt>
                <c:pt idx="192">
                  <c:v>7969</c:v>
                </c:pt>
                <c:pt idx="193">
                  <c:v>7697</c:v>
                </c:pt>
                <c:pt idx="194">
                  <c:v>8236</c:v>
                </c:pt>
                <c:pt idx="195">
                  <c:v>8397</c:v>
                </c:pt>
                <c:pt idx="196">
                  <c:v>8130</c:v>
                </c:pt>
                <c:pt idx="197">
                  <c:v>7745</c:v>
                </c:pt>
                <c:pt idx="198">
                  <c:v>7758</c:v>
                </c:pt>
                <c:pt idx="199">
                  <c:v>8042</c:v>
                </c:pt>
                <c:pt idx="200">
                  <c:v>7550</c:v>
                </c:pt>
                <c:pt idx="201">
                  <c:v>7518</c:v>
                </c:pt>
                <c:pt idx="202">
                  <c:v>7215</c:v>
                </c:pt>
                <c:pt idx="203">
                  <c:v>7246</c:v>
                </c:pt>
                <c:pt idx="204">
                  <c:v>7453</c:v>
                </c:pt>
                <c:pt idx="205">
                  <c:v>7402</c:v>
                </c:pt>
                <c:pt idx="206">
                  <c:v>6899</c:v>
                </c:pt>
                <c:pt idx="207">
                  <c:v>7062</c:v>
                </c:pt>
                <c:pt idx="208">
                  <c:v>7197</c:v>
                </c:pt>
                <c:pt idx="209">
                  <c:v>6839</c:v>
                </c:pt>
                <c:pt idx="210">
                  <c:v>6480</c:v>
                </c:pt>
                <c:pt idx="211">
                  <c:v>6662</c:v>
                </c:pt>
                <c:pt idx="212">
                  <c:v>7038</c:v>
                </c:pt>
                <c:pt idx="213">
                  <c:v>6823</c:v>
                </c:pt>
                <c:pt idx="214">
                  <c:v>6770</c:v>
                </c:pt>
                <c:pt idx="215">
                  <c:v>6398</c:v>
                </c:pt>
                <c:pt idx="216">
                  <c:v>6846</c:v>
                </c:pt>
                <c:pt idx="217">
                  <c:v>7061</c:v>
                </c:pt>
                <c:pt idx="218">
                  <c:v>7602</c:v>
                </c:pt>
                <c:pt idx="219">
                  <c:v>7120</c:v>
                </c:pt>
                <c:pt idx="220">
                  <c:v>6846</c:v>
                </c:pt>
                <c:pt idx="221">
                  <c:v>6851</c:v>
                </c:pt>
                <c:pt idx="222">
                  <c:v>7406</c:v>
                </c:pt>
                <c:pt idx="223">
                  <c:v>6934</c:v>
                </c:pt>
                <c:pt idx="224">
                  <c:v>6930</c:v>
                </c:pt>
                <c:pt idx="225">
                  <c:v>7630</c:v>
                </c:pt>
                <c:pt idx="226">
                  <c:v>7605</c:v>
                </c:pt>
                <c:pt idx="227">
                  <c:v>7585</c:v>
                </c:pt>
                <c:pt idx="228">
                  <c:v>6938</c:v>
                </c:pt>
                <c:pt idx="229">
                  <c:v>8522</c:v>
                </c:pt>
                <c:pt idx="230">
                  <c:v>6726</c:v>
                </c:pt>
                <c:pt idx="231">
                  <c:v>3915</c:v>
                </c:pt>
                <c:pt idx="232">
                  <c:v>5348</c:v>
                </c:pt>
                <c:pt idx="233">
                  <c:v>5463</c:v>
                </c:pt>
                <c:pt idx="234">
                  <c:v>5659</c:v>
                </c:pt>
                <c:pt idx="235">
                  <c:v>5473</c:v>
                </c:pt>
                <c:pt idx="236">
                  <c:v>5307</c:v>
                </c:pt>
                <c:pt idx="237">
                  <c:v>5538</c:v>
                </c:pt>
                <c:pt idx="238">
                  <c:v>4555</c:v>
                </c:pt>
                <c:pt idx="239">
                  <c:v>4597</c:v>
                </c:pt>
                <c:pt idx="240">
                  <c:v>5410</c:v>
                </c:pt>
                <c:pt idx="241">
                  <c:v>5706</c:v>
                </c:pt>
                <c:pt idx="242">
                  <c:v>3789</c:v>
                </c:pt>
                <c:pt idx="243">
                  <c:v>4132</c:v>
                </c:pt>
                <c:pt idx="244">
                  <c:v>5267</c:v>
                </c:pt>
                <c:pt idx="245">
                  <c:v>6381</c:v>
                </c:pt>
                <c:pt idx="246">
                  <c:v>6322</c:v>
                </c:pt>
                <c:pt idx="247">
                  <c:v>5571</c:v>
                </c:pt>
                <c:pt idx="248">
                  <c:v>5543</c:v>
                </c:pt>
                <c:pt idx="249">
                  <c:v>5368</c:v>
                </c:pt>
                <c:pt idx="250">
                  <c:v>5907</c:v>
                </c:pt>
                <c:pt idx="251">
                  <c:v>5774</c:v>
                </c:pt>
                <c:pt idx="252">
                  <c:v>5634</c:v>
                </c:pt>
                <c:pt idx="253">
                  <c:v>5175</c:v>
                </c:pt>
                <c:pt idx="254">
                  <c:v>5436</c:v>
                </c:pt>
                <c:pt idx="255">
                  <c:v>4973</c:v>
                </c:pt>
                <c:pt idx="256">
                  <c:v>4913</c:v>
                </c:pt>
                <c:pt idx="257">
                  <c:v>4958</c:v>
                </c:pt>
                <c:pt idx="258">
                  <c:v>5231</c:v>
                </c:pt>
                <c:pt idx="259">
                  <c:v>5552</c:v>
                </c:pt>
                <c:pt idx="260">
                  <c:v>5498</c:v>
                </c:pt>
                <c:pt idx="261">
                  <c:v>5582</c:v>
                </c:pt>
                <c:pt idx="262">
                  <c:v>5814</c:v>
                </c:pt>
                <c:pt idx="263">
                  <c:v>5818</c:v>
                </c:pt>
                <c:pt idx="264">
                  <c:v>4910</c:v>
                </c:pt>
                <c:pt idx="265">
                  <c:v>4425</c:v>
                </c:pt>
                <c:pt idx="266">
                  <c:v>4349</c:v>
                </c:pt>
                <c:pt idx="267">
                  <c:v>4554</c:v>
                </c:pt>
                <c:pt idx="268">
                  <c:v>5361</c:v>
                </c:pt>
                <c:pt idx="269">
                  <c:v>5899</c:v>
                </c:pt>
                <c:pt idx="270">
                  <c:v>5813</c:v>
                </c:pt>
                <c:pt idx="271">
                  <c:v>5847</c:v>
                </c:pt>
                <c:pt idx="272">
                  <c:v>5037</c:v>
                </c:pt>
                <c:pt idx="273">
                  <c:v>4985</c:v>
                </c:pt>
                <c:pt idx="274">
                  <c:v>4966</c:v>
                </c:pt>
                <c:pt idx="275">
                  <c:v>5383</c:v>
                </c:pt>
                <c:pt idx="276">
                  <c:v>5383</c:v>
                </c:pt>
                <c:pt idx="277">
                  <c:v>5619</c:v>
                </c:pt>
                <c:pt idx="278">
                  <c:v>5647</c:v>
                </c:pt>
                <c:pt idx="279">
                  <c:v>6046</c:v>
                </c:pt>
                <c:pt idx="280">
                  <c:v>6422</c:v>
                </c:pt>
                <c:pt idx="281">
                  <c:v>6254</c:v>
                </c:pt>
                <c:pt idx="282">
                  <c:v>6202</c:v>
                </c:pt>
                <c:pt idx="283">
                  <c:v>6190</c:v>
                </c:pt>
                <c:pt idx="284">
                  <c:v>6443</c:v>
                </c:pt>
                <c:pt idx="285">
                  <c:v>6462</c:v>
                </c:pt>
                <c:pt idx="286">
                  <c:v>5906</c:v>
                </c:pt>
                <c:pt idx="287">
                  <c:v>5661</c:v>
                </c:pt>
                <c:pt idx="288">
                  <c:v>5959</c:v>
                </c:pt>
                <c:pt idx="289">
                  <c:v>6199</c:v>
                </c:pt>
                <c:pt idx="290">
                  <c:v>6015</c:v>
                </c:pt>
                <c:pt idx="291">
                  <c:v>5812</c:v>
                </c:pt>
                <c:pt idx="292">
                  <c:v>6059</c:v>
                </c:pt>
                <c:pt idx="293">
                  <c:v>6485</c:v>
                </c:pt>
                <c:pt idx="294">
                  <c:v>6366</c:v>
                </c:pt>
                <c:pt idx="295">
                  <c:v>6207</c:v>
                </c:pt>
                <c:pt idx="296">
                  <c:v>6173</c:v>
                </c:pt>
                <c:pt idx="297">
                  <c:v>6153</c:v>
                </c:pt>
                <c:pt idx="298">
                  <c:v>6213</c:v>
                </c:pt>
                <c:pt idx="299">
                  <c:v>5978</c:v>
                </c:pt>
                <c:pt idx="300">
                  <c:v>6227</c:v>
                </c:pt>
                <c:pt idx="301">
                  <c:v>6343</c:v>
                </c:pt>
                <c:pt idx="302">
                  <c:v>6212</c:v>
                </c:pt>
                <c:pt idx="303">
                  <c:v>6236</c:v>
                </c:pt>
                <c:pt idx="304">
                  <c:v>6268</c:v>
                </c:pt>
                <c:pt idx="305">
                  <c:v>6247</c:v>
                </c:pt>
                <c:pt idx="306">
                  <c:v>6260</c:v>
                </c:pt>
                <c:pt idx="307">
                  <c:v>5942</c:v>
                </c:pt>
                <c:pt idx="308">
                  <c:v>5750</c:v>
                </c:pt>
                <c:pt idx="309">
                  <c:v>5819</c:v>
                </c:pt>
                <c:pt idx="310">
                  <c:v>5908</c:v>
                </c:pt>
                <c:pt idx="311">
                  <c:v>5822</c:v>
                </c:pt>
                <c:pt idx="312">
                  <c:v>6019</c:v>
                </c:pt>
                <c:pt idx="313">
                  <c:v>5936</c:v>
                </c:pt>
                <c:pt idx="314">
                  <c:v>6314</c:v>
                </c:pt>
                <c:pt idx="315">
                  <c:v>6187</c:v>
                </c:pt>
                <c:pt idx="316">
                  <c:v>5942</c:v>
                </c:pt>
                <c:pt idx="317">
                  <c:v>6401</c:v>
                </c:pt>
                <c:pt idx="318">
                  <c:v>6367</c:v>
                </c:pt>
                <c:pt idx="319">
                  <c:v>6223</c:v>
                </c:pt>
                <c:pt idx="320">
                  <c:v>6033</c:v>
                </c:pt>
                <c:pt idx="321">
                  <c:v>5729</c:v>
                </c:pt>
                <c:pt idx="322">
                  <c:v>5855</c:v>
                </c:pt>
                <c:pt idx="323">
                  <c:v>5825</c:v>
                </c:pt>
                <c:pt idx="324">
                  <c:v>6037</c:v>
                </c:pt>
                <c:pt idx="325">
                  <c:v>6009</c:v>
                </c:pt>
                <c:pt idx="326">
                  <c:v>6275</c:v>
                </c:pt>
                <c:pt idx="327">
                  <c:v>6484</c:v>
                </c:pt>
                <c:pt idx="328">
                  <c:v>6679</c:v>
                </c:pt>
                <c:pt idx="329">
                  <c:v>6198</c:v>
                </c:pt>
                <c:pt idx="330">
                  <c:v>6358</c:v>
                </c:pt>
                <c:pt idx="331">
                  <c:v>6205</c:v>
                </c:pt>
                <c:pt idx="332">
                  <c:v>6323</c:v>
                </c:pt>
                <c:pt idx="333">
                  <c:v>6255</c:v>
                </c:pt>
                <c:pt idx="334">
                  <c:v>6609</c:v>
                </c:pt>
                <c:pt idx="335">
                  <c:v>6637</c:v>
                </c:pt>
                <c:pt idx="336">
                  <c:v>7201</c:v>
                </c:pt>
                <c:pt idx="337">
                  <c:v>6751</c:v>
                </c:pt>
                <c:pt idx="338">
                  <c:v>6728</c:v>
                </c:pt>
                <c:pt idx="339">
                  <c:v>6568</c:v>
                </c:pt>
                <c:pt idx="340">
                  <c:v>6575</c:v>
                </c:pt>
                <c:pt idx="341">
                  <c:v>6620</c:v>
                </c:pt>
                <c:pt idx="342">
                  <c:v>6646</c:v>
                </c:pt>
                <c:pt idx="343">
                  <c:v>6768</c:v>
                </c:pt>
                <c:pt idx="344">
                  <c:v>6809</c:v>
                </c:pt>
                <c:pt idx="345">
                  <c:v>6719</c:v>
                </c:pt>
                <c:pt idx="346">
                  <c:v>6957</c:v>
                </c:pt>
                <c:pt idx="347">
                  <c:v>6712</c:v>
                </c:pt>
                <c:pt idx="348">
                  <c:v>6832</c:v>
                </c:pt>
                <c:pt idx="349">
                  <c:v>6595</c:v>
                </c:pt>
                <c:pt idx="350">
                  <c:v>7004</c:v>
                </c:pt>
                <c:pt idx="351">
                  <c:v>7146</c:v>
                </c:pt>
                <c:pt idx="352">
                  <c:v>7380</c:v>
                </c:pt>
                <c:pt idx="353">
                  <c:v>7119</c:v>
                </c:pt>
                <c:pt idx="354">
                  <c:v>6909</c:v>
                </c:pt>
                <c:pt idx="355">
                  <c:v>7076</c:v>
                </c:pt>
                <c:pt idx="356">
                  <c:v>7292</c:v>
                </c:pt>
                <c:pt idx="357">
                  <c:v>7414</c:v>
                </c:pt>
                <c:pt idx="358">
                  <c:v>7249</c:v>
                </c:pt>
                <c:pt idx="359">
                  <c:v>7516</c:v>
                </c:pt>
                <c:pt idx="360">
                  <c:v>7363</c:v>
                </c:pt>
                <c:pt idx="361">
                  <c:v>7539</c:v>
                </c:pt>
                <c:pt idx="362">
                  <c:v>7479</c:v>
                </c:pt>
                <c:pt idx="363">
                  <c:v>7919</c:v>
                </c:pt>
                <c:pt idx="364">
                  <c:v>7802</c:v>
                </c:pt>
                <c:pt idx="365">
                  <c:v>7842</c:v>
                </c:pt>
                <c:pt idx="366">
                  <c:v>7806</c:v>
                </c:pt>
                <c:pt idx="367">
                  <c:v>8011</c:v>
                </c:pt>
                <c:pt idx="368">
                  <c:v>8112</c:v>
                </c:pt>
                <c:pt idx="369">
                  <c:v>8033</c:v>
                </c:pt>
                <c:pt idx="370">
                  <c:v>8050</c:v>
                </c:pt>
                <c:pt idx="371">
                  <c:v>8337</c:v>
                </c:pt>
                <c:pt idx="372">
                  <c:v>8542</c:v>
                </c:pt>
                <c:pt idx="373">
                  <c:v>8530</c:v>
                </c:pt>
                <c:pt idx="374">
                  <c:v>8452</c:v>
                </c:pt>
                <c:pt idx="375">
                  <c:v>8912</c:v>
                </c:pt>
                <c:pt idx="376">
                  <c:v>9023</c:v>
                </c:pt>
                <c:pt idx="377">
                  <c:v>8921</c:v>
                </c:pt>
                <c:pt idx="378">
                  <c:v>8956</c:v>
                </c:pt>
                <c:pt idx="379">
                  <c:v>9236</c:v>
                </c:pt>
                <c:pt idx="380">
                  <c:v>9213</c:v>
                </c:pt>
                <c:pt idx="381">
                  <c:v>8963</c:v>
                </c:pt>
                <c:pt idx="382">
                  <c:v>8747</c:v>
                </c:pt>
                <c:pt idx="383">
                  <c:v>9049</c:v>
                </c:pt>
                <c:pt idx="384">
                  <c:v>8991</c:v>
                </c:pt>
                <c:pt idx="385">
                  <c:v>9143</c:v>
                </c:pt>
                <c:pt idx="386">
                  <c:v>9344</c:v>
                </c:pt>
                <c:pt idx="387">
                  <c:v>9240</c:v>
                </c:pt>
                <c:pt idx="388">
                  <c:v>9032</c:v>
                </c:pt>
                <c:pt idx="389">
                  <c:v>9106</c:v>
                </c:pt>
                <c:pt idx="390">
                  <c:v>9283</c:v>
                </c:pt>
                <c:pt idx="391">
                  <c:v>9828</c:v>
                </c:pt>
                <c:pt idx="392">
                  <c:v>9812</c:v>
                </c:pt>
                <c:pt idx="393">
                  <c:v>9849</c:v>
                </c:pt>
                <c:pt idx="394">
                  <c:v>9871</c:v>
                </c:pt>
                <c:pt idx="395">
                  <c:v>9727</c:v>
                </c:pt>
                <c:pt idx="396">
                  <c:v>9797</c:v>
                </c:pt>
                <c:pt idx="397">
                  <c:v>9823</c:v>
                </c:pt>
                <c:pt idx="398">
                  <c:v>9768</c:v>
                </c:pt>
                <c:pt idx="399">
                  <c:v>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364B-B25E-9790274D8952}"/>
            </c:ext>
          </c:extLst>
        </c:ser>
        <c:ser>
          <c:idx val="3"/>
          <c:order val="1"/>
          <c:tx>
            <c:strRef>
              <c:f>Data!$F$5</c:f>
              <c:strCache>
                <c:ptCount val="1"/>
                <c:pt idx="0">
                  <c:v>w/o trans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Data!$F$6:$F$405</c:f>
              <c:numCache>
                <c:formatCode>#,##0</c:formatCode>
                <c:ptCount val="4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8545</c:v>
                </c:pt>
                <c:pt idx="5">
                  <c:v>7908</c:v>
                </c:pt>
                <c:pt idx="6">
                  <c:v>7678</c:v>
                </c:pt>
                <c:pt idx="7">
                  <c:v>7704</c:v>
                </c:pt>
                <c:pt idx="8">
                  <c:v>7230</c:v>
                </c:pt>
                <c:pt idx="9">
                  <c:v>7781</c:v>
                </c:pt>
                <c:pt idx="10">
                  <c:v>7438</c:v>
                </c:pt>
                <c:pt idx="11">
                  <c:v>7751</c:v>
                </c:pt>
                <c:pt idx="12">
                  <c:v>7612</c:v>
                </c:pt>
                <c:pt idx="13">
                  <c:v>7754</c:v>
                </c:pt>
                <c:pt idx="14">
                  <c:v>7234</c:v>
                </c:pt>
                <c:pt idx="15">
                  <c:v>7106</c:v>
                </c:pt>
                <c:pt idx="16">
                  <c:v>6901</c:v>
                </c:pt>
                <c:pt idx="17">
                  <c:v>6278</c:v>
                </c:pt>
                <c:pt idx="18">
                  <c:v>6774</c:v>
                </c:pt>
                <c:pt idx="19">
                  <c:v>6749</c:v>
                </c:pt>
                <c:pt idx="20">
                  <c:v>6522</c:v>
                </c:pt>
                <c:pt idx="21">
                  <c:v>6490</c:v>
                </c:pt>
                <c:pt idx="22">
                  <c:v>6664</c:v>
                </c:pt>
                <c:pt idx="23">
                  <c:v>6428</c:v>
                </c:pt>
                <c:pt idx="24">
                  <c:v>5999</c:v>
                </c:pt>
                <c:pt idx="25">
                  <c:v>6171</c:v>
                </c:pt>
                <c:pt idx="26">
                  <c:v>5982</c:v>
                </c:pt>
                <c:pt idx="27">
                  <c:v>5542</c:v>
                </c:pt>
                <c:pt idx="28">
                  <c:v>6019</c:v>
                </c:pt>
                <c:pt idx="29">
                  <c:v>6194</c:v>
                </c:pt>
                <c:pt idx="30">
                  <c:v>6118</c:v>
                </c:pt>
                <c:pt idx="31">
                  <c:v>6026</c:v>
                </c:pt>
                <c:pt idx="32">
                  <c:v>5895</c:v>
                </c:pt>
                <c:pt idx="33">
                  <c:v>5762</c:v>
                </c:pt>
                <c:pt idx="34">
                  <c:v>5521</c:v>
                </c:pt>
                <c:pt idx="35">
                  <c:v>5526</c:v>
                </c:pt>
                <c:pt idx="36">
                  <c:v>5741</c:v>
                </c:pt>
                <c:pt idx="37">
                  <c:v>5297</c:v>
                </c:pt>
                <c:pt idx="38">
                  <c:v>5209</c:v>
                </c:pt>
                <c:pt idx="39">
                  <c:v>5177</c:v>
                </c:pt>
                <c:pt idx="40">
                  <c:v>5248</c:v>
                </c:pt>
                <c:pt idx="41">
                  <c:v>5568</c:v>
                </c:pt>
                <c:pt idx="42">
                  <c:v>5278</c:v>
                </c:pt>
                <c:pt idx="43">
                  <c:v>5419</c:v>
                </c:pt>
                <c:pt idx="44">
                  <c:v>5402</c:v>
                </c:pt>
                <c:pt idx="45">
                  <c:v>4631</c:v>
                </c:pt>
                <c:pt idx="46">
                  <c:v>4870</c:v>
                </c:pt>
                <c:pt idx="47">
                  <c:v>5231</c:v>
                </c:pt>
                <c:pt idx="48">
                  <c:v>5297</c:v>
                </c:pt>
                <c:pt idx="49">
                  <c:v>5048</c:v>
                </c:pt>
                <c:pt idx="50">
                  <c:v>4022</c:v>
                </c:pt>
                <c:pt idx="51">
                  <c:v>4770</c:v>
                </c:pt>
                <c:pt idx="52">
                  <c:v>3773</c:v>
                </c:pt>
                <c:pt idx="53">
                  <c:v>4694</c:v>
                </c:pt>
                <c:pt idx="54">
                  <c:v>5209</c:v>
                </c:pt>
                <c:pt idx="55">
                  <c:v>5381</c:v>
                </c:pt>
                <c:pt idx="56">
                  <c:v>4797</c:v>
                </c:pt>
                <c:pt idx="57">
                  <c:v>5075</c:v>
                </c:pt>
                <c:pt idx="58">
                  <c:v>4788</c:v>
                </c:pt>
                <c:pt idx="59">
                  <c:v>5194</c:v>
                </c:pt>
                <c:pt idx="60">
                  <c:v>5330</c:v>
                </c:pt>
                <c:pt idx="61">
                  <c:v>5143</c:v>
                </c:pt>
                <c:pt idx="62">
                  <c:v>5197</c:v>
                </c:pt>
                <c:pt idx="63">
                  <c:v>5190</c:v>
                </c:pt>
                <c:pt idx="64">
                  <c:v>4985</c:v>
                </c:pt>
                <c:pt idx="65">
                  <c:v>5032</c:v>
                </c:pt>
                <c:pt idx="66">
                  <c:v>5120</c:v>
                </c:pt>
                <c:pt idx="67">
                  <c:v>4432</c:v>
                </c:pt>
                <c:pt idx="68">
                  <c:v>4220</c:v>
                </c:pt>
                <c:pt idx="69">
                  <c:v>2615</c:v>
                </c:pt>
                <c:pt idx="70">
                  <c:v>4002</c:v>
                </c:pt>
                <c:pt idx="71">
                  <c:v>4101</c:v>
                </c:pt>
                <c:pt idx="72">
                  <c:v>3910</c:v>
                </c:pt>
                <c:pt idx="73">
                  <c:v>3306</c:v>
                </c:pt>
                <c:pt idx="74">
                  <c:v>3806</c:v>
                </c:pt>
                <c:pt idx="75">
                  <c:v>3724</c:v>
                </c:pt>
                <c:pt idx="76">
                  <c:v>3439</c:v>
                </c:pt>
                <c:pt idx="77">
                  <c:v>3837</c:v>
                </c:pt>
                <c:pt idx="78">
                  <c:v>4456</c:v>
                </c:pt>
                <c:pt idx="79">
                  <c:v>4291</c:v>
                </c:pt>
                <c:pt idx="80">
                  <c:v>2823</c:v>
                </c:pt>
                <c:pt idx="81">
                  <c:v>3689</c:v>
                </c:pt>
                <c:pt idx="82">
                  <c:v>3743</c:v>
                </c:pt>
                <c:pt idx="83">
                  <c:v>3965</c:v>
                </c:pt>
                <c:pt idx="84">
                  <c:v>3811</c:v>
                </c:pt>
                <c:pt idx="85">
                  <c:v>4374</c:v>
                </c:pt>
                <c:pt idx="86">
                  <c:v>4122</c:v>
                </c:pt>
                <c:pt idx="87">
                  <c:v>4008</c:v>
                </c:pt>
                <c:pt idx="88">
                  <c:v>3964</c:v>
                </c:pt>
                <c:pt idx="89">
                  <c:v>3803</c:v>
                </c:pt>
                <c:pt idx="90">
                  <c:v>3035</c:v>
                </c:pt>
                <c:pt idx="91">
                  <c:v>2868</c:v>
                </c:pt>
                <c:pt idx="92">
                  <c:v>3018</c:v>
                </c:pt>
                <c:pt idx="93">
                  <c:v>3242</c:v>
                </c:pt>
                <c:pt idx="94">
                  <c:v>3440</c:v>
                </c:pt>
                <c:pt idx="95">
                  <c:v>3297</c:v>
                </c:pt>
                <c:pt idx="96">
                  <c:v>3143</c:v>
                </c:pt>
                <c:pt idx="97">
                  <c:v>3209</c:v>
                </c:pt>
                <c:pt idx="98">
                  <c:v>2552</c:v>
                </c:pt>
                <c:pt idx="99">
                  <c:v>2393</c:v>
                </c:pt>
                <c:pt idx="100">
                  <c:v>2750</c:v>
                </c:pt>
                <c:pt idx="101">
                  <c:v>2513</c:v>
                </c:pt>
                <c:pt idx="102">
                  <c:v>2602</c:v>
                </c:pt>
                <c:pt idx="103">
                  <c:v>2425</c:v>
                </c:pt>
                <c:pt idx="104">
                  <c:v>2333</c:v>
                </c:pt>
                <c:pt idx="105">
                  <c:v>2046</c:v>
                </c:pt>
                <c:pt idx="106">
                  <c:v>2200</c:v>
                </c:pt>
                <c:pt idx="107">
                  <c:v>2121</c:v>
                </c:pt>
                <c:pt idx="108">
                  <c:v>1978</c:v>
                </c:pt>
                <c:pt idx="109">
                  <c:v>1937</c:v>
                </c:pt>
                <c:pt idx="110">
                  <c:v>1804</c:v>
                </c:pt>
                <c:pt idx="111">
                  <c:v>1978</c:v>
                </c:pt>
                <c:pt idx="112">
                  <c:v>2209</c:v>
                </c:pt>
                <c:pt idx="113">
                  <c:v>2260</c:v>
                </c:pt>
                <c:pt idx="114">
                  <c:v>2200</c:v>
                </c:pt>
                <c:pt idx="115">
                  <c:v>2451</c:v>
                </c:pt>
                <c:pt idx="116">
                  <c:v>2203</c:v>
                </c:pt>
                <c:pt idx="117">
                  <c:v>2277</c:v>
                </c:pt>
                <c:pt idx="118">
                  <c:v>2457</c:v>
                </c:pt>
                <c:pt idx="119">
                  <c:v>2479</c:v>
                </c:pt>
                <c:pt idx="120">
                  <c:v>2299</c:v>
                </c:pt>
                <c:pt idx="121">
                  <c:v>1841</c:v>
                </c:pt>
                <c:pt idx="122">
                  <c:v>2589</c:v>
                </c:pt>
                <c:pt idx="123">
                  <c:v>2304</c:v>
                </c:pt>
                <c:pt idx="124">
                  <c:v>2179</c:v>
                </c:pt>
                <c:pt idx="125">
                  <c:v>2280</c:v>
                </c:pt>
                <c:pt idx="126">
                  <c:v>2674</c:v>
                </c:pt>
                <c:pt idx="127">
                  <c:v>2407</c:v>
                </c:pt>
                <c:pt idx="128">
                  <c:v>2586</c:v>
                </c:pt>
                <c:pt idx="129">
                  <c:v>2563</c:v>
                </c:pt>
                <c:pt idx="130">
                  <c:v>2830</c:v>
                </c:pt>
                <c:pt idx="131">
                  <c:v>2468</c:v>
                </c:pt>
                <c:pt idx="132">
                  <c:v>2595</c:v>
                </c:pt>
                <c:pt idx="133">
                  <c:v>2463</c:v>
                </c:pt>
                <c:pt idx="134">
                  <c:v>2672</c:v>
                </c:pt>
                <c:pt idx="135">
                  <c:v>2423</c:v>
                </c:pt>
                <c:pt idx="136">
                  <c:v>2410</c:v>
                </c:pt>
                <c:pt idx="137">
                  <c:v>2338</c:v>
                </c:pt>
                <c:pt idx="138">
                  <c:v>2600</c:v>
                </c:pt>
                <c:pt idx="139">
                  <c:v>2574</c:v>
                </c:pt>
                <c:pt idx="140">
                  <c:v>2250</c:v>
                </c:pt>
                <c:pt idx="141">
                  <c:v>2194</c:v>
                </c:pt>
                <c:pt idx="142">
                  <c:v>1938</c:v>
                </c:pt>
                <c:pt idx="143">
                  <c:v>1613</c:v>
                </c:pt>
                <c:pt idx="144">
                  <c:v>1781</c:v>
                </c:pt>
                <c:pt idx="145">
                  <c:v>1853</c:v>
                </c:pt>
                <c:pt idx="146">
                  <c:v>1743</c:v>
                </c:pt>
                <c:pt idx="147">
                  <c:v>1844</c:v>
                </c:pt>
                <c:pt idx="148">
                  <c:v>1883</c:v>
                </c:pt>
                <c:pt idx="149">
                  <c:v>1630</c:v>
                </c:pt>
                <c:pt idx="150">
                  <c:v>1373</c:v>
                </c:pt>
                <c:pt idx="151">
                  <c:v>1349</c:v>
                </c:pt>
                <c:pt idx="152">
                  <c:v>1740</c:v>
                </c:pt>
                <c:pt idx="153">
                  <c:v>1477</c:v>
                </c:pt>
                <c:pt idx="154">
                  <c:v>1527</c:v>
                </c:pt>
                <c:pt idx="155">
                  <c:v>1456</c:v>
                </c:pt>
                <c:pt idx="156">
                  <c:v>1660</c:v>
                </c:pt>
                <c:pt idx="157">
                  <c:v>1414</c:v>
                </c:pt>
                <c:pt idx="158">
                  <c:v>1499</c:v>
                </c:pt>
                <c:pt idx="159">
                  <c:v>1182</c:v>
                </c:pt>
                <c:pt idx="160">
                  <c:v>1429</c:v>
                </c:pt>
                <c:pt idx="161">
                  <c:v>1489</c:v>
                </c:pt>
                <c:pt idx="162">
                  <c:v>1769</c:v>
                </c:pt>
                <c:pt idx="163">
                  <c:v>1818</c:v>
                </c:pt>
                <c:pt idx="164">
                  <c:v>2037</c:v>
                </c:pt>
                <c:pt idx="165">
                  <c:v>1789</c:v>
                </c:pt>
                <c:pt idx="166">
                  <c:v>1838</c:v>
                </c:pt>
                <c:pt idx="167">
                  <c:v>1722</c:v>
                </c:pt>
                <c:pt idx="168">
                  <c:v>1788</c:v>
                </c:pt>
                <c:pt idx="169">
                  <c:v>1503</c:v>
                </c:pt>
                <c:pt idx="170">
                  <c:v>1383</c:v>
                </c:pt>
                <c:pt idx="171">
                  <c:v>1247</c:v>
                </c:pt>
                <c:pt idx="172">
                  <c:v>4113</c:v>
                </c:pt>
                <c:pt idx="173">
                  <c:v>3616</c:v>
                </c:pt>
                <c:pt idx="174">
                  <c:v>3351</c:v>
                </c:pt>
                <c:pt idx="175">
                  <c:v>3569</c:v>
                </c:pt>
                <c:pt idx="176">
                  <c:v>3353</c:v>
                </c:pt>
                <c:pt idx="177">
                  <c:v>1915</c:v>
                </c:pt>
                <c:pt idx="178">
                  <c:v>1608</c:v>
                </c:pt>
                <c:pt idx="179">
                  <c:v>1211</c:v>
                </c:pt>
                <c:pt idx="180">
                  <c:v>1824</c:v>
                </c:pt>
                <c:pt idx="181">
                  <c:v>1720</c:v>
                </c:pt>
                <c:pt idx="182">
                  <c:v>1659</c:v>
                </c:pt>
                <c:pt idx="183">
                  <c:v>1993</c:v>
                </c:pt>
                <c:pt idx="184">
                  <c:v>1887</c:v>
                </c:pt>
                <c:pt idx="185">
                  <c:v>1899</c:v>
                </c:pt>
                <c:pt idx="186">
                  <c:v>1920</c:v>
                </c:pt>
                <c:pt idx="187">
                  <c:v>2021</c:v>
                </c:pt>
                <c:pt idx="188">
                  <c:v>2403</c:v>
                </c:pt>
                <c:pt idx="189">
                  <c:v>2370</c:v>
                </c:pt>
                <c:pt idx="190">
                  <c:v>2418</c:v>
                </c:pt>
                <c:pt idx="191">
                  <c:v>2668</c:v>
                </c:pt>
                <c:pt idx="192">
                  <c:v>2031</c:v>
                </c:pt>
                <c:pt idx="193">
                  <c:v>2303</c:v>
                </c:pt>
                <c:pt idx="194">
                  <c:v>1764</c:v>
                </c:pt>
                <c:pt idx="195">
                  <c:v>1603</c:v>
                </c:pt>
                <c:pt idx="196">
                  <c:v>1870</c:v>
                </c:pt>
                <c:pt idx="197">
                  <c:v>2255</c:v>
                </c:pt>
                <c:pt idx="198">
                  <c:v>2242</c:v>
                </c:pt>
                <c:pt idx="199">
                  <c:v>1958</c:v>
                </c:pt>
                <c:pt idx="200">
                  <c:v>2450</c:v>
                </c:pt>
                <c:pt idx="201">
                  <c:v>2482</c:v>
                </c:pt>
                <c:pt idx="202">
                  <c:v>2785</c:v>
                </c:pt>
                <c:pt idx="203">
                  <c:v>2754</c:v>
                </c:pt>
                <c:pt idx="204">
                  <c:v>2547</c:v>
                </c:pt>
                <c:pt idx="205">
                  <c:v>2598</c:v>
                </c:pt>
                <c:pt idx="206">
                  <c:v>3101</c:v>
                </c:pt>
                <c:pt idx="207">
                  <c:v>2938</c:v>
                </c:pt>
                <c:pt idx="208">
                  <c:v>2803</c:v>
                </c:pt>
                <c:pt idx="209">
                  <c:v>3161</c:v>
                </c:pt>
                <c:pt idx="210">
                  <c:v>3520</c:v>
                </c:pt>
                <c:pt idx="211">
                  <c:v>3338</c:v>
                </c:pt>
                <c:pt idx="212">
                  <c:v>2962</c:v>
                </c:pt>
                <c:pt idx="213">
                  <c:v>3177</c:v>
                </c:pt>
                <c:pt idx="214">
                  <c:v>3230</c:v>
                </c:pt>
                <c:pt idx="215">
                  <c:v>3602</c:v>
                </c:pt>
                <c:pt idx="216">
                  <c:v>3154</c:v>
                </c:pt>
                <c:pt idx="217">
                  <c:v>2939</c:v>
                </c:pt>
                <c:pt idx="218">
                  <c:v>2398</c:v>
                </c:pt>
                <c:pt idx="219">
                  <c:v>2880</c:v>
                </c:pt>
                <c:pt idx="220">
                  <c:v>3154</c:v>
                </c:pt>
                <c:pt idx="221">
                  <c:v>3149</c:v>
                </c:pt>
                <c:pt idx="222">
                  <c:v>2594</c:v>
                </c:pt>
                <c:pt idx="223">
                  <c:v>3066</c:v>
                </c:pt>
                <c:pt idx="224">
                  <c:v>3070</c:v>
                </c:pt>
                <c:pt idx="225">
                  <c:v>2370</c:v>
                </c:pt>
                <c:pt idx="226">
                  <c:v>2395</c:v>
                </c:pt>
                <c:pt idx="227">
                  <c:v>2415</c:v>
                </c:pt>
                <c:pt idx="228">
                  <c:v>3062</c:v>
                </c:pt>
                <c:pt idx="229">
                  <c:v>1478</c:v>
                </c:pt>
                <c:pt idx="230">
                  <c:v>3274</c:v>
                </c:pt>
                <c:pt idx="231">
                  <c:v>6085</c:v>
                </c:pt>
                <c:pt idx="232">
                  <c:v>4652</c:v>
                </c:pt>
                <c:pt idx="233">
                  <c:v>4537</c:v>
                </c:pt>
                <c:pt idx="234">
                  <c:v>4341</c:v>
                </c:pt>
                <c:pt idx="235">
                  <c:v>4527</c:v>
                </c:pt>
                <c:pt idx="236">
                  <c:v>4693</c:v>
                </c:pt>
                <c:pt idx="237">
                  <c:v>4462</c:v>
                </c:pt>
                <c:pt idx="238">
                  <c:v>5445</c:v>
                </c:pt>
                <c:pt idx="239">
                  <c:v>5403</c:v>
                </c:pt>
                <c:pt idx="240">
                  <c:v>4590</c:v>
                </c:pt>
                <c:pt idx="241">
                  <c:v>4294</c:v>
                </c:pt>
                <c:pt idx="242">
                  <c:v>6211</c:v>
                </c:pt>
                <c:pt idx="243">
                  <c:v>5868</c:v>
                </c:pt>
                <c:pt idx="244">
                  <c:v>4733</c:v>
                </c:pt>
                <c:pt idx="245">
                  <c:v>3619</c:v>
                </c:pt>
                <c:pt idx="246">
                  <c:v>3678</c:v>
                </c:pt>
                <c:pt idx="247">
                  <c:v>4429</c:v>
                </c:pt>
                <c:pt idx="248">
                  <c:v>4457</c:v>
                </c:pt>
                <c:pt idx="249">
                  <c:v>4632</c:v>
                </c:pt>
                <c:pt idx="250">
                  <c:v>4093</c:v>
                </c:pt>
                <c:pt idx="251">
                  <c:v>4226</c:v>
                </c:pt>
                <c:pt idx="252">
                  <c:v>4366</c:v>
                </c:pt>
                <c:pt idx="253">
                  <c:v>4825</c:v>
                </c:pt>
                <c:pt idx="254">
                  <c:v>4564</c:v>
                </c:pt>
                <c:pt idx="255">
                  <c:v>5027</c:v>
                </c:pt>
                <c:pt idx="256">
                  <c:v>5087</c:v>
                </c:pt>
                <c:pt idx="257">
                  <c:v>5042</c:v>
                </c:pt>
                <c:pt idx="258">
                  <c:v>4769</c:v>
                </c:pt>
                <c:pt idx="259">
                  <c:v>4448</c:v>
                </c:pt>
                <c:pt idx="260">
                  <c:v>4502</c:v>
                </c:pt>
                <c:pt idx="261">
                  <c:v>4418</c:v>
                </c:pt>
                <c:pt idx="262">
                  <c:v>4186</c:v>
                </c:pt>
                <c:pt idx="263">
                  <c:v>4182</c:v>
                </c:pt>
                <c:pt idx="264">
                  <c:v>5090</c:v>
                </c:pt>
                <c:pt idx="265">
                  <c:v>5575</c:v>
                </c:pt>
                <c:pt idx="266">
                  <c:v>5651</c:v>
                </c:pt>
                <c:pt idx="267">
                  <c:v>5446</c:v>
                </c:pt>
                <c:pt idx="268">
                  <c:v>4639</c:v>
                </c:pt>
                <c:pt idx="269">
                  <c:v>4101</c:v>
                </c:pt>
                <c:pt idx="270">
                  <c:v>4187</c:v>
                </c:pt>
                <c:pt idx="271">
                  <c:v>4153</c:v>
                </c:pt>
                <c:pt idx="272">
                  <c:v>4963</c:v>
                </c:pt>
                <c:pt idx="273">
                  <c:v>5015</c:v>
                </c:pt>
                <c:pt idx="274">
                  <c:v>5034</c:v>
                </c:pt>
                <c:pt idx="275">
                  <c:v>4617</c:v>
                </c:pt>
                <c:pt idx="276">
                  <c:v>4617</c:v>
                </c:pt>
                <c:pt idx="277">
                  <c:v>4381</c:v>
                </c:pt>
                <c:pt idx="278">
                  <c:v>4353</c:v>
                </c:pt>
                <c:pt idx="279">
                  <c:v>3954</c:v>
                </c:pt>
                <c:pt idx="280">
                  <c:v>3578</c:v>
                </c:pt>
                <c:pt idx="281">
                  <c:v>3746</c:v>
                </c:pt>
                <c:pt idx="282">
                  <c:v>3798</c:v>
                </c:pt>
                <c:pt idx="283">
                  <c:v>3810</c:v>
                </c:pt>
                <c:pt idx="284">
                  <c:v>3557</c:v>
                </c:pt>
                <c:pt idx="285">
                  <c:v>3538</c:v>
                </c:pt>
                <c:pt idx="286">
                  <c:v>4094</c:v>
                </c:pt>
                <c:pt idx="287">
                  <c:v>4339</c:v>
                </c:pt>
                <c:pt idx="288">
                  <c:v>4041</c:v>
                </c:pt>
                <c:pt idx="289">
                  <c:v>3801</c:v>
                </c:pt>
                <c:pt idx="290">
                  <c:v>3985</c:v>
                </c:pt>
                <c:pt idx="291">
                  <c:v>4188</c:v>
                </c:pt>
                <c:pt idx="292">
                  <c:v>3941</c:v>
                </c:pt>
                <c:pt idx="293">
                  <c:v>3515</c:v>
                </c:pt>
                <c:pt idx="294">
                  <c:v>3634</c:v>
                </c:pt>
                <c:pt idx="295">
                  <c:v>3793</c:v>
                </c:pt>
                <c:pt idx="296">
                  <c:v>3827</c:v>
                </c:pt>
                <c:pt idx="297">
                  <c:v>3847</c:v>
                </c:pt>
                <c:pt idx="298">
                  <c:v>3787</c:v>
                </c:pt>
                <c:pt idx="299">
                  <c:v>4022</c:v>
                </c:pt>
                <c:pt idx="300">
                  <c:v>3773</c:v>
                </c:pt>
                <c:pt idx="301">
                  <c:v>3657</c:v>
                </c:pt>
                <c:pt idx="302">
                  <c:v>3788</c:v>
                </c:pt>
                <c:pt idx="303">
                  <c:v>3764</c:v>
                </c:pt>
                <c:pt idx="304">
                  <c:v>3732</c:v>
                </c:pt>
                <c:pt idx="305">
                  <c:v>3753</c:v>
                </c:pt>
                <c:pt idx="306">
                  <c:v>3740</c:v>
                </c:pt>
                <c:pt idx="307">
                  <c:v>4058</c:v>
                </c:pt>
                <c:pt idx="308">
                  <c:v>4250</c:v>
                </c:pt>
                <c:pt idx="309">
                  <c:v>4181</c:v>
                </c:pt>
                <c:pt idx="310">
                  <c:v>4092</c:v>
                </c:pt>
                <c:pt idx="311">
                  <c:v>4178</c:v>
                </c:pt>
                <c:pt idx="312">
                  <c:v>3981</c:v>
                </c:pt>
                <c:pt idx="313">
                  <c:v>4064</c:v>
                </c:pt>
                <c:pt idx="314">
                  <c:v>3686</c:v>
                </c:pt>
                <c:pt idx="315">
                  <c:v>3813</c:v>
                </c:pt>
                <c:pt idx="316">
                  <c:v>4058</c:v>
                </c:pt>
                <c:pt idx="317">
                  <c:v>3599</c:v>
                </c:pt>
                <c:pt idx="318">
                  <c:v>3633</c:v>
                </c:pt>
                <c:pt idx="319">
                  <c:v>3777</c:v>
                </c:pt>
                <c:pt idx="320">
                  <c:v>3967</c:v>
                </c:pt>
                <c:pt idx="321">
                  <c:v>4271</c:v>
                </c:pt>
                <c:pt idx="322">
                  <c:v>4145</c:v>
                </c:pt>
                <c:pt idx="323">
                  <c:v>4175</c:v>
                </c:pt>
                <c:pt idx="324">
                  <c:v>3963</c:v>
                </c:pt>
                <c:pt idx="325">
                  <c:v>3991</c:v>
                </c:pt>
                <c:pt idx="326">
                  <c:v>3725</c:v>
                </c:pt>
                <c:pt idx="327">
                  <c:v>3516</c:v>
                </c:pt>
                <c:pt idx="328">
                  <c:v>3321</c:v>
                </c:pt>
                <c:pt idx="329">
                  <c:v>3802</c:v>
                </c:pt>
                <c:pt idx="330">
                  <c:v>3642</c:v>
                </c:pt>
                <c:pt idx="331">
                  <c:v>3795</c:v>
                </c:pt>
                <c:pt idx="332">
                  <c:v>3677</c:v>
                </c:pt>
                <c:pt idx="333">
                  <c:v>3745</c:v>
                </c:pt>
                <c:pt idx="334">
                  <c:v>3391</c:v>
                </c:pt>
                <c:pt idx="335">
                  <c:v>3363</c:v>
                </c:pt>
                <c:pt idx="336">
                  <c:v>2799</c:v>
                </c:pt>
                <c:pt idx="337">
                  <c:v>3249</c:v>
                </c:pt>
                <c:pt idx="338">
                  <c:v>3272</c:v>
                </c:pt>
                <c:pt idx="339">
                  <c:v>3432</c:v>
                </c:pt>
                <c:pt idx="340">
                  <c:v>3425</c:v>
                </c:pt>
                <c:pt idx="341">
                  <c:v>3380</c:v>
                </c:pt>
                <c:pt idx="342">
                  <c:v>3354</c:v>
                </c:pt>
                <c:pt idx="343">
                  <c:v>3232</c:v>
                </c:pt>
                <c:pt idx="344">
                  <c:v>3191</c:v>
                </c:pt>
                <c:pt idx="345">
                  <c:v>3281</c:v>
                </c:pt>
                <c:pt idx="346">
                  <c:v>3043</c:v>
                </c:pt>
                <c:pt idx="347">
                  <c:v>3288</c:v>
                </c:pt>
                <c:pt idx="348">
                  <c:v>3168</c:v>
                </c:pt>
                <c:pt idx="349">
                  <c:v>3405</c:v>
                </c:pt>
                <c:pt idx="350">
                  <c:v>2996</c:v>
                </c:pt>
                <c:pt idx="351">
                  <c:v>2854</c:v>
                </c:pt>
                <c:pt idx="352">
                  <c:v>2620</c:v>
                </c:pt>
                <c:pt idx="353">
                  <c:v>2881</c:v>
                </c:pt>
                <c:pt idx="354">
                  <c:v>3091</c:v>
                </c:pt>
                <c:pt idx="355">
                  <c:v>2924</c:v>
                </c:pt>
                <c:pt idx="356">
                  <c:v>2708</c:v>
                </c:pt>
                <c:pt idx="357">
                  <c:v>2586</c:v>
                </c:pt>
                <c:pt idx="358">
                  <c:v>2751</c:v>
                </c:pt>
                <c:pt idx="359">
                  <c:v>2484</c:v>
                </c:pt>
                <c:pt idx="360">
                  <c:v>2637</c:v>
                </c:pt>
                <c:pt idx="361">
                  <c:v>2461</c:v>
                </c:pt>
                <c:pt idx="362">
                  <c:v>2521</c:v>
                </c:pt>
                <c:pt idx="363">
                  <c:v>2081</c:v>
                </c:pt>
                <c:pt idx="364">
                  <c:v>2198</c:v>
                </c:pt>
                <c:pt idx="365">
                  <c:v>2158</c:v>
                </c:pt>
                <c:pt idx="366">
                  <c:v>2194</c:v>
                </c:pt>
                <c:pt idx="367">
                  <c:v>1989</c:v>
                </c:pt>
                <c:pt idx="368">
                  <c:v>1888</c:v>
                </c:pt>
                <c:pt idx="369">
                  <c:v>1967</c:v>
                </c:pt>
                <c:pt idx="370">
                  <c:v>1950</c:v>
                </c:pt>
                <c:pt idx="371">
                  <c:v>1663</c:v>
                </c:pt>
                <c:pt idx="372">
                  <c:v>1458</c:v>
                </c:pt>
                <c:pt idx="373">
                  <c:v>1470</c:v>
                </c:pt>
                <c:pt idx="374">
                  <c:v>1548</c:v>
                </c:pt>
                <c:pt idx="375">
                  <c:v>1088</c:v>
                </c:pt>
                <c:pt idx="376">
                  <c:v>977</c:v>
                </c:pt>
                <c:pt idx="377">
                  <c:v>1079</c:v>
                </c:pt>
                <c:pt idx="378">
                  <c:v>1044</c:v>
                </c:pt>
                <c:pt idx="379">
                  <c:v>764</c:v>
                </c:pt>
                <c:pt idx="380">
                  <c:v>787</c:v>
                </c:pt>
                <c:pt idx="381">
                  <c:v>1037</c:v>
                </c:pt>
                <c:pt idx="382">
                  <c:v>1253</c:v>
                </c:pt>
                <c:pt idx="383">
                  <c:v>951</c:v>
                </c:pt>
                <c:pt idx="384">
                  <c:v>1009</c:v>
                </c:pt>
                <c:pt idx="385">
                  <c:v>857</c:v>
                </c:pt>
                <c:pt idx="386">
                  <c:v>656</c:v>
                </c:pt>
                <c:pt idx="387">
                  <c:v>760</c:v>
                </c:pt>
                <c:pt idx="388">
                  <c:v>968</c:v>
                </c:pt>
                <c:pt idx="389">
                  <c:v>894</c:v>
                </c:pt>
                <c:pt idx="390">
                  <c:v>717</c:v>
                </c:pt>
                <c:pt idx="391">
                  <c:v>172</c:v>
                </c:pt>
                <c:pt idx="392">
                  <c:v>188</c:v>
                </c:pt>
                <c:pt idx="393">
                  <c:v>151</c:v>
                </c:pt>
                <c:pt idx="394">
                  <c:v>129</c:v>
                </c:pt>
                <c:pt idx="395">
                  <c:v>273</c:v>
                </c:pt>
                <c:pt idx="396">
                  <c:v>203</c:v>
                </c:pt>
                <c:pt idx="397">
                  <c:v>177</c:v>
                </c:pt>
                <c:pt idx="398">
                  <c:v>232</c:v>
                </c:pt>
                <c:pt idx="39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9-364B-B25E-9790274D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112816"/>
        <c:axId val="-539110336"/>
        <c:extLst/>
      </c:lineChart>
      <c:catAx>
        <c:axId val="-5391128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0336"/>
        <c:crosses val="autoZero"/>
        <c:auto val="1"/>
        <c:lblAlgn val="ctr"/>
        <c:lblOffset val="100"/>
        <c:noMultiLvlLbl val="0"/>
      </c:catAx>
      <c:valAx>
        <c:axId val="-539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</a:t>
            </a:r>
            <a:r>
              <a:rPr lang="en-US" baseline="0"/>
              <a:t> in 10,000 Blocks vs. Number of Non-Empty Blocks in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Data!$E$6:$E$405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1455</c:v>
                </c:pt>
                <c:pt idx="5">
                  <c:v>2092</c:v>
                </c:pt>
                <c:pt idx="6">
                  <c:v>2322</c:v>
                </c:pt>
                <c:pt idx="7">
                  <c:v>2296</c:v>
                </c:pt>
                <c:pt idx="8">
                  <c:v>2770</c:v>
                </c:pt>
                <c:pt idx="9">
                  <c:v>2219</c:v>
                </c:pt>
                <c:pt idx="10">
                  <c:v>2562</c:v>
                </c:pt>
                <c:pt idx="11">
                  <c:v>2249</c:v>
                </c:pt>
                <c:pt idx="12">
                  <c:v>2388</c:v>
                </c:pt>
                <c:pt idx="13">
                  <c:v>2246</c:v>
                </c:pt>
                <c:pt idx="14">
                  <c:v>2766</c:v>
                </c:pt>
                <c:pt idx="15">
                  <c:v>2894</c:v>
                </c:pt>
                <c:pt idx="16">
                  <c:v>3099</c:v>
                </c:pt>
                <c:pt idx="17">
                  <c:v>3722</c:v>
                </c:pt>
                <c:pt idx="18">
                  <c:v>3226</c:v>
                </c:pt>
                <c:pt idx="19">
                  <c:v>3251</c:v>
                </c:pt>
                <c:pt idx="20">
                  <c:v>3478</c:v>
                </c:pt>
                <c:pt idx="21">
                  <c:v>3510</c:v>
                </c:pt>
                <c:pt idx="22">
                  <c:v>3336</c:v>
                </c:pt>
                <c:pt idx="23">
                  <c:v>3572</c:v>
                </c:pt>
                <c:pt idx="24">
                  <c:v>4001</c:v>
                </c:pt>
                <c:pt idx="25">
                  <c:v>3829</c:v>
                </c:pt>
                <c:pt idx="26">
                  <c:v>4018</c:v>
                </c:pt>
                <c:pt idx="27">
                  <c:v>4458</c:v>
                </c:pt>
                <c:pt idx="28">
                  <c:v>3981</c:v>
                </c:pt>
                <c:pt idx="29">
                  <c:v>3806</c:v>
                </c:pt>
                <c:pt idx="30">
                  <c:v>3882</c:v>
                </c:pt>
                <c:pt idx="31">
                  <c:v>3974</c:v>
                </c:pt>
                <c:pt idx="32">
                  <c:v>4105</c:v>
                </c:pt>
                <c:pt idx="33">
                  <c:v>4238</c:v>
                </c:pt>
                <c:pt idx="34">
                  <c:v>4479</c:v>
                </c:pt>
                <c:pt idx="35">
                  <c:v>4474</c:v>
                </c:pt>
                <c:pt idx="36">
                  <c:v>4259</c:v>
                </c:pt>
                <c:pt idx="37">
                  <c:v>4703</c:v>
                </c:pt>
                <c:pt idx="38">
                  <c:v>4791</c:v>
                </c:pt>
                <c:pt idx="39">
                  <c:v>4823</c:v>
                </c:pt>
                <c:pt idx="40">
                  <c:v>4752</c:v>
                </c:pt>
                <c:pt idx="41">
                  <c:v>4432</c:v>
                </c:pt>
                <c:pt idx="42">
                  <c:v>4722</c:v>
                </c:pt>
                <c:pt idx="43">
                  <c:v>4581</c:v>
                </c:pt>
                <c:pt idx="44">
                  <c:v>4598</c:v>
                </c:pt>
                <c:pt idx="45">
                  <c:v>5369</c:v>
                </c:pt>
                <c:pt idx="46">
                  <c:v>5130</c:v>
                </c:pt>
                <c:pt idx="47">
                  <c:v>4769</c:v>
                </c:pt>
                <c:pt idx="48">
                  <c:v>4703</c:v>
                </c:pt>
                <c:pt idx="49">
                  <c:v>4952</c:v>
                </c:pt>
                <c:pt idx="50">
                  <c:v>5978</c:v>
                </c:pt>
                <c:pt idx="51">
                  <c:v>5230</c:v>
                </c:pt>
                <c:pt idx="52">
                  <c:v>6227</c:v>
                </c:pt>
                <c:pt idx="53">
                  <c:v>5306</c:v>
                </c:pt>
                <c:pt idx="54">
                  <c:v>4791</c:v>
                </c:pt>
                <c:pt idx="55">
                  <c:v>4619</c:v>
                </c:pt>
                <c:pt idx="56">
                  <c:v>5203</c:v>
                </c:pt>
                <c:pt idx="57">
                  <c:v>4925</c:v>
                </c:pt>
                <c:pt idx="58">
                  <c:v>5212</c:v>
                </c:pt>
                <c:pt idx="59">
                  <c:v>4806</c:v>
                </c:pt>
                <c:pt idx="60">
                  <c:v>4670</c:v>
                </c:pt>
                <c:pt idx="61">
                  <c:v>4857</c:v>
                </c:pt>
                <c:pt idx="62">
                  <c:v>4803</c:v>
                </c:pt>
                <c:pt idx="63">
                  <c:v>4810</c:v>
                </c:pt>
                <c:pt idx="64">
                  <c:v>5015</c:v>
                </c:pt>
                <c:pt idx="65">
                  <c:v>4968</c:v>
                </c:pt>
                <c:pt idx="66">
                  <c:v>4880</c:v>
                </c:pt>
                <c:pt idx="67">
                  <c:v>5568</c:v>
                </c:pt>
                <c:pt idx="68">
                  <c:v>5780</c:v>
                </c:pt>
                <c:pt idx="69">
                  <c:v>7385</c:v>
                </c:pt>
                <c:pt idx="70">
                  <c:v>5998</c:v>
                </c:pt>
                <c:pt idx="71">
                  <c:v>5899</c:v>
                </c:pt>
                <c:pt idx="72">
                  <c:v>6090</c:v>
                </c:pt>
                <c:pt idx="73">
                  <c:v>6694</c:v>
                </c:pt>
                <c:pt idx="74">
                  <c:v>6194</c:v>
                </c:pt>
                <c:pt idx="75">
                  <c:v>6276</c:v>
                </c:pt>
                <c:pt idx="76">
                  <c:v>6561</c:v>
                </c:pt>
                <c:pt idx="77">
                  <c:v>6163</c:v>
                </c:pt>
                <c:pt idx="78">
                  <c:v>5544</c:v>
                </c:pt>
                <c:pt idx="79">
                  <c:v>5709</c:v>
                </c:pt>
                <c:pt idx="80">
                  <c:v>7177</c:v>
                </c:pt>
                <c:pt idx="81">
                  <c:v>6311</c:v>
                </c:pt>
                <c:pt idx="82">
                  <c:v>6257</c:v>
                </c:pt>
                <c:pt idx="83">
                  <c:v>6035</c:v>
                </c:pt>
                <c:pt idx="84">
                  <c:v>6189</c:v>
                </c:pt>
                <c:pt idx="85">
                  <c:v>5626</c:v>
                </c:pt>
                <c:pt idx="86">
                  <c:v>5878</c:v>
                </c:pt>
                <c:pt idx="87">
                  <c:v>5992</c:v>
                </c:pt>
                <c:pt idx="88">
                  <c:v>6036</c:v>
                </c:pt>
                <c:pt idx="89">
                  <c:v>6197</c:v>
                </c:pt>
                <c:pt idx="90">
                  <c:v>6965</c:v>
                </c:pt>
                <c:pt idx="91">
                  <c:v>7132</c:v>
                </c:pt>
                <c:pt idx="92">
                  <c:v>6982</c:v>
                </c:pt>
                <c:pt idx="93">
                  <c:v>6758</c:v>
                </c:pt>
                <c:pt idx="94">
                  <c:v>6560</c:v>
                </c:pt>
                <c:pt idx="95">
                  <c:v>6703</c:v>
                </c:pt>
                <c:pt idx="96">
                  <c:v>6857</c:v>
                </c:pt>
                <c:pt idx="97">
                  <c:v>6791</c:v>
                </c:pt>
                <c:pt idx="98">
                  <c:v>7448</c:v>
                </c:pt>
                <c:pt idx="99">
                  <c:v>7607</c:v>
                </c:pt>
                <c:pt idx="100">
                  <c:v>7250</c:v>
                </c:pt>
                <c:pt idx="101">
                  <c:v>7487</c:v>
                </c:pt>
                <c:pt idx="102">
                  <c:v>7398</c:v>
                </c:pt>
                <c:pt idx="103">
                  <c:v>7575</c:v>
                </c:pt>
                <c:pt idx="104">
                  <c:v>7667</c:v>
                </c:pt>
                <c:pt idx="105">
                  <c:v>7954</c:v>
                </c:pt>
                <c:pt idx="106">
                  <c:v>7800</c:v>
                </c:pt>
                <c:pt idx="107">
                  <c:v>7879</c:v>
                </c:pt>
                <c:pt idx="108">
                  <c:v>8022</c:v>
                </c:pt>
                <c:pt idx="109">
                  <c:v>8063</c:v>
                </c:pt>
                <c:pt idx="110">
                  <c:v>8196</c:v>
                </c:pt>
                <c:pt idx="111">
                  <c:v>8022</c:v>
                </c:pt>
                <c:pt idx="112">
                  <c:v>7791</c:v>
                </c:pt>
                <c:pt idx="113">
                  <c:v>7740</c:v>
                </c:pt>
                <c:pt idx="114">
                  <c:v>7800</c:v>
                </c:pt>
                <c:pt idx="115">
                  <c:v>7549</c:v>
                </c:pt>
                <c:pt idx="116">
                  <c:v>7797</c:v>
                </c:pt>
                <c:pt idx="117">
                  <c:v>7723</c:v>
                </c:pt>
                <c:pt idx="118">
                  <c:v>7543</c:v>
                </c:pt>
                <c:pt idx="119">
                  <c:v>7521</c:v>
                </c:pt>
                <c:pt idx="120">
                  <c:v>7701</c:v>
                </c:pt>
                <c:pt idx="121">
                  <c:v>8159</c:v>
                </c:pt>
                <c:pt idx="122">
                  <c:v>7411</c:v>
                </c:pt>
                <c:pt idx="123">
                  <c:v>7696</c:v>
                </c:pt>
                <c:pt idx="124">
                  <c:v>7821</c:v>
                </c:pt>
                <c:pt idx="125">
                  <c:v>7720</c:v>
                </c:pt>
                <c:pt idx="126">
                  <c:v>7326</c:v>
                </c:pt>
                <c:pt idx="127">
                  <c:v>7593</c:v>
                </c:pt>
                <c:pt idx="128">
                  <c:v>7414</c:v>
                </c:pt>
                <c:pt idx="129">
                  <c:v>7437</c:v>
                </c:pt>
                <c:pt idx="130">
                  <c:v>7170</c:v>
                </c:pt>
                <c:pt idx="131">
                  <c:v>7532</c:v>
                </c:pt>
                <c:pt idx="132">
                  <c:v>7405</c:v>
                </c:pt>
                <c:pt idx="133">
                  <c:v>7537</c:v>
                </c:pt>
                <c:pt idx="134">
                  <c:v>7328</c:v>
                </c:pt>
                <c:pt idx="135">
                  <c:v>7577</c:v>
                </c:pt>
                <c:pt idx="136">
                  <c:v>7590</c:v>
                </c:pt>
                <c:pt idx="137">
                  <c:v>7662</c:v>
                </c:pt>
                <c:pt idx="138">
                  <c:v>7400</c:v>
                </c:pt>
                <c:pt idx="139">
                  <c:v>7426</c:v>
                </c:pt>
                <c:pt idx="140">
                  <c:v>7750</c:v>
                </c:pt>
                <c:pt idx="141">
                  <c:v>7806</c:v>
                </c:pt>
                <c:pt idx="142">
                  <c:v>8062</c:v>
                </c:pt>
                <c:pt idx="143">
                  <c:v>8387</c:v>
                </c:pt>
                <c:pt idx="144">
                  <c:v>8219</c:v>
                </c:pt>
                <c:pt idx="145">
                  <c:v>8147</c:v>
                </c:pt>
                <c:pt idx="146">
                  <c:v>8257</c:v>
                </c:pt>
                <c:pt idx="147">
                  <c:v>8156</c:v>
                </c:pt>
                <c:pt idx="148">
                  <c:v>8117</c:v>
                </c:pt>
                <c:pt idx="149">
                  <c:v>8370</c:v>
                </c:pt>
                <c:pt idx="150">
                  <c:v>8627</c:v>
                </c:pt>
                <c:pt idx="151">
                  <c:v>8651</c:v>
                </c:pt>
                <c:pt idx="152">
                  <c:v>8260</c:v>
                </c:pt>
                <c:pt idx="153">
                  <c:v>8523</c:v>
                </c:pt>
                <c:pt idx="154">
                  <c:v>8473</c:v>
                </c:pt>
                <c:pt idx="155">
                  <c:v>8544</c:v>
                </c:pt>
                <c:pt idx="156">
                  <c:v>8340</c:v>
                </c:pt>
                <c:pt idx="157">
                  <c:v>8586</c:v>
                </c:pt>
                <c:pt idx="158">
                  <c:v>8501</c:v>
                </c:pt>
                <c:pt idx="159">
                  <c:v>8818</c:v>
                </c:pt>
                <c:pt idx="160">
                  <c:v>8571</c:v>
                </c:pt>
                <c:pt idx="161">
                  <c:v>8511</c:v>
                </c:pt>
                <c:pt idx="162">
                  <c:v>8231</c:v>
                </c:pt>
                <c:pt idx="163">
                  <c:v>8182</c:v>
                </c:pt>
                <c:pt idx="164">
                  <c:v>7963</c:v>
                </c:pt>
                <c:pt idx="165">
                  <c:v>8211</c:v>
                </c:pt>
                <c:pt idx="166">
                  <c:v>8162</c:v>
                </c:pt>
                <c:pt idx="167">
                  <c:v>8278</c:v>
                </c:pt>
                <c:pt idx="168">
                  <c:v>8212</c:v>
                </c:pt>
                <c:pt idx="169">
                  <c:v>8497</c:v>
                </c:pt>
                <c:pt idx="170">
                  <c:v>8617</c:v>
                </c:pt>
                <c:pt idx="171">
                  <c:v>8753</c:v>
                </c:pt>
                <c:pt idx="172">
                  <c:v>5887</c:v>
                </c:pt>
                <c:pt idx="173">
                  <c:v>6384</c:v>
                </c:pt>
                <c:pt idx="174">
                  <c:v>6649</c:v>
                </c:pt>
                <c:pt idx="175">
                  <c:v>6431</c:v>
                </c:pt>
                <c:pt idx="176">
                  <c:v>6647</c:v>
                </c:pt>
                <c:pt idx="177">
                  <c:v>8085</c:v>
                </c:pt>
                <c:pt idx="178">
                  <c:v>8392</c:v>
                </c:pt>
                <c:pt idx="179">
                  <c:v>8789</c:v>
                </c:pt>
                <c:pt idx="180">
                  <c:v>8176</c:v>
                </c:pt>
                <c:pt idx="181">
                  <c:v>8280</c:v>
                </c:pt>
                <c:pt idx="182">
                  <c:v>8341</c:v>
                </c:pt>
                <c:pt idx="183">
                  <c:v>8007</c:v>
                </c:pt>
                <c:pt idx="184">
                  <c:v>8113</c:v>
                </c:pt>
                <c:pt idx="185">
                  <c:v>8101</c:v>
                </c:pt>
                <c:pt idx="186">
                  <c:v>8080</c:v>
                </c:pt>
                <c:pt idx="187">
                  <c:v>7979</c:v>
                </c:pt>
                <c:pt idx="188">
                  <c:v>7597</c:v>
                </c:pt>
                <c:pt idx="189">
                  <c:v>7630</c:v>
                </c:pt>
                <c:pt idx="190">
                  <c:v>7582</c:v>
                </c:pt>
                <c:pt idx="191">
                  <c:v>7332</c:v>
                </c:pt>
                <c:pt idx="192">
                  <c:v>7969</c:v>
                </c:pt>
                <c:pt idx="193">
                  <c:v>7697</c:v>
                </c:pt>
                <c:pt idx="194">
                  <c:v>8236</c:v>
                </c:pt>
                <c:pt idx="195">
                  <c:v>8397</c:v>
                </c:pt>
                <c:pt idx="196">
                  <c:v>8130</c:v>
                </c:pt>
                <c:pt idx="197">
                  <c:v>7745</c:v>
                </c:pt>
                <c:pt idx="198">
                  <c:v>7758</c:v>
                </c:pt>
                <c:pt idx="199">
                  <c:v>8042</c:v>
                </c:pt>
                <c:pt idx="200">
                  <c:v>7550</c:v>
                </c:pt>
                <c:pt idx="201">
                  <c:v>7518</c:v>
                </c:pt>
                <c:pt idx="202">
                  <c:v>7215</c:v>
                </c:pt>
                <c:pt idx="203">
                  <c:v>7246</c:v>
                </c:pt>
                <c:pt idx="204">
                  <c:v>7453</c:v>
                </c:pt>
                <c:pt idx="205">
                  <c:v>7402</c:v>
                </c:pt>
                <c:pt idx="206">
                  <c:v>6899</c:v>
                </c:pt>
                <c:pt idx="207">
                  <c:v>7062</c:v>
                </c:pt>
                <c:pt idx="208">
                  <c:v>7197</c:v>
                </c:pt>
                <c:pt idx="209">
                  <c:v>6839</c:v>
                </c:pt>
                <c:pt idx="210">
                  <c:v>6480</c:v>
                </c:pt>
                <c:pt idx="211">
                  <c:v>6662</c:v>
                </c:pt>
                <c:pt idx="212">
                  <c:v>7038</c:v>
                </c:pt>
                <c:pt idx="213">
                  <c:v>6823</c:v>
                </c:pt>
                <c:pt idx="214">
                  <c:v>6770</c:v>
                </c:pt>
                <c:pt idx="215">
                  <c:v>6398</c:v>
                </c:pt>
                <c:pt idx="216">
                  <c:v>6846</c:v>
                </c:pt>
                <c:pt idx="217">
                  <c:v>7061</c:v>
                </c:pt>
                <c:pt idx="218">
                  <c:v>7602</c:v>
                </c:pt>
                <c:pt idx="219">
                  <c:v>7120</c:v>
                </c:pt>
                <c:pt idx="220">
                  <c:v>6846</c:v>
                </c:pt>
                <c:pt idx="221">
                  <c:v>6851</c:v>
                </c:pt>
                <c:pt idx="222">
                  <c:v>7406</c:v>
                </c:pt>
                <c:pt idx="223">
                  <c:v>6934</c:v>
                </c:pt>
                <c:pt idx="224">
                  <c:v>6930</c:v>
                </c:pt>
                <c:pt idx="225">
                  <c:v>7630</c:v>
                </c:pt>
                <c:pt idx="226">
                  <c:v>7605</c:v>
                </c:pt>
                <c:pt idx="227">
                  <c:v>7585</c:v>
                </c:pt>
                <c:pt idx="228">
                  <c:v>6938</c:v>
                </c:pt>
                <c:pt idx="229">
                  <c:v>8522</c:v>
                </c:pt>
                <c:pt idx="230">
                  <c:v>6726</c:v>
                </c:pt>
                <c:pt idx="231">
                  <c:v>3915</c:v>
                </c:pt>
                <c:pt idx="232">
                  <c:v>5348</c:v>
                </c:pt>
                <c:pt idx="233">
                  <c:v>5463</c:v>
                </c:pt>
                <c:pt idx="234">
                  <c:v>5659</c:v>
                </c:pt>
                <c:pt idx="235">
                  <c:v>5473</c:v>
                </c:pt>
                <c:pt idx="236">
                  <c:v>5307</c:v>
                </c:pt>
                <c:pt idx="237">
                  <c:v>5538</c:v>
                </c:pt>
                <c:pt idx="238">
                  <c:v>4555</c:v>
                </c:pt>
                <c:pt idx="239">
                  <c:v>4597</c:v>
                </c:pt>
                <c:pt idx="240">
                  <c:v>5410</c:v>
                </c:pt>
                <c:pt idx="241">
                  <c:v>5706</c:v>
                </c:pt>
                <c:pt idx="242">
                  <c:v>3789</c:v>
                </c:pt>
                <c:pt idx="243">
                  <c:v>4132</c:v>
                </c:pt>
                <c:pt idx="244">
                  <c:v>5267</c:v>
                </c:pt>
                <c:pt idx="245">
                  <c:v>6381</c:v>
                </c:pt>
                <c:pt idx="246">
                  <c:v>6322</c:v>
                </c:pt>
                <c:pt idx="247">
                  <c:v>5571</c:v>
                </c:pt>
                <c:pt idx="248">
                  <c:v>5543</c:v>
                </c:pt>
                <c:pt idx="249">
                  <c:v>5368</c:v>
                </c:pt>
                <c:pt idx="250">
                  <c:v>5907</c:v>
                </c:pt>
                <c:pt idx="251">
                  <c:v>5774</c:v>
                </c:pt>
                <c:pt idx="252">
                  <c:v>5634</c:v>
                </c:pt>
                <c:pt idx="253">
                  <c:v>5175</c:v>
                </c:pt>
                <c:pt idx="254">
                  <c:v>5436</c:v>
                </c:pt>
                <c:pt idx="255">
                  <c:v>4973</c:v>
                </c:pt>
                <c:pt idx="256">
                  <c:v>4913</c:v>
                </c:pt>
                <c:pt idx="257">
                  <c:v>4958</c:v>
                </c:pt>
                <c:pt idx="258">
                  <c:v>5231</c:v>
                </c:pt>
                <c:pt idx="259">
                  <c:v>5552</c:v>
                </c:pt>
                <c:pt idx="260">
                  <c:v>5498</c:v>
                </c:pt>
                <c:pt idx="261">
                  <c:v>5582</c:v>
                </c:pt>
                <c:pt idx="262">
                  <c:v>5814</c:v>
                </c:pt>
                <c:pt idx="263">
                  <c:v>5818</c:v>
                </c:pt>
                <c:pt idx="264">
                  <c:v>4910</c:v>
                </c:pt>
                <c:pt idx="265">
                  <c:v>4425</c:v>
                </c:pt>
                <c:pt idx="266">
                  <c:v>4349</c:v>
                </c:pt>
                <c:pt idx="267">
                  <c:v>4554</c:v>
                </c:pt>
                <c:pt idx="268">
                  <c:v>5361</c:v>
                </c:pt>
                <c:pt idx="269">
                  <c:v>5899</c:v>
                </c:pt>
                <c:pt idx="270">
                  <c:v>5813</c:v>
                </c:pt>
                <c:pt idx="271">
                  <c:v>5847</c:v>
                </c:pt>
                <c:pt idx="272">
                  <c:v>5037</c:v>
                </c:pt>
                <c:pt idx="273">
                  <c:v>4985</c:v>
                </c:pt>
                <c:pt idx="274">
                  <c:v>4966</c:v>
                </c:pt>
                <c:pt idx="275">
                  <c:v>5383</c:v>
                </c:pt>
                <c:pt idx="276">
                  <c:v>5383</c:v>
                </c:pt>
                <c:pt idx="277">
                  <c:v>5619</c:v>
                </c:pt>
                <c:pt idx="278">
                  <c:v>5647</c:v>
                </c:pt>
                <c:pt idx="279">
                  <c:v>6046</c:v>
                </c:pt>
                <c:pt idx="280">
                  <c:v>6422</c:v>
                </c:pt>
                <c:pt idx="281">
                  <c:v>6254</c:v>
                </c:pt>
                <c:pt idx="282">
                  <c:v>6202</c:v>
                </c:pt>
                <c:pt idx="283">
                  <c:v>6190</c:v>
                </c:pt>
                <c:pt idx="284">
                  <c:v>6443</c:v>
                </c:pt>
                <c:pt idx="285">
                  <c:v>6462</c:v>
                </c:pt>
                <c:pt idx="286">
                  <c:v>5906</c:v>
                </c:pt>
                <c:pt idx="287">
                  <c:v>5661</c:v>
                </c:pt>
                <c:pt idx="288">
                  <c:v>5959</c:v>
                </c:pt>
                <c:pt idx="289">
                  <c:v>6199</c:v>
                </c:pt>
                <c:pt idx="290">
                  <c:v>6015</c:v>
                </c:pt>
                <c:pt idx="291">
                  <c:v>5812</c:v>
                </c:pt>
                <c:pt idx="292">
                  <c:v>6059</c:v>
                </c:pt>
                <c:pt idx="293">
                  <c:v>6485</c:v>
                </c:pt>
                <c:pt idx="294">
                  <c:v>6366</c:v>
                </c:pt>
                <c:pt idx="295">
                  <c:v>6207</c:v>
                </c:pt>
                <c:pt idx="296">
                  <c:v>6173</c:v>
                </c:pt>
                <c:pt idx="297">
                  <c:v>6153</c:v>
                </c:pt>
                <c:pt idx="298">
                  <c:v>6213</c:v>
                </c:pt>
                <c:pt idx="299">
                  <c:v>5978</c:v>
                </c:pt>
                <c:pt idx="300">
                  <c:v>6227</c:v>
                </c:pt>
                <c:pt idx="301">
                  <c:v>6343</c:v>
                </c:pt>
                <c:pt idx="302">
                  <c:v>6212</c:v>
                </c:pt>
                <c:pt idx="303">
                  <c:v>6236</c:v>
                </c:pt>
                <c:pt idx="304">
                  <c:v>6268</c:v>
                </c:pt>
                <c:pt idx="305">
                  <c:v>6247</c:v>
                </c:pt>
                <c:pt idx="306">
                  <c:v>6260</c:v>
                </c:pt>
                <c:pt idx="307">
                  <c:v>5942</c:v>
                </c:pt>
                <c:pt idx="308">
                  <c:v>5750</c:v>
                </c:pt>
                <c:pt idx="309">
                  <c:v>5819</c:v>
                </c:pt>
                <c:pt idx="310">
                  <c:v>5908</c:v>
                </c:pt>
                <c:pt idx="311">
                  <c:v>5822</c:v>
                </c:pt>
                <c:pt idx="312">
                  <c:v>6019</c:v>
                </c:pt>
                <c:pt idx="313">
                  <c:v>5936</c:v>
                </c:pt>
                <c:pt idx="314">
                  <c:v>6314</c:v>
                </c:pt>
                <c:pt idx="315">
                  <c:v>6187</c:v>
                </c:pt>
                <c:pt idx="316">
                  <c:v>5942</c:v>
                </c:pt>
                <c:pt idx="317">
                  <c:v>6401</c:v>
                </c:pt>
                <c:pt idx="318">
                  <c:v>6367</c:v>
                </c:pt>
                <c:pt idx="319">
                  <c:v>6223</c:v>
                </c:pt>
                <c:pt idx="320">
                  <c:v>6033</c:v>
                </c:pt>
                <c:pt idx="321">
                  <c:v>5729</c:v>
                </c:pt>
                <c:pt idx="322">
                  <c:v>5855</c:v>
                </c:pt>
                <c:pt idx="323">
                  <c:v>5825</c:v>
                </c:pt>
                <c:pt idx="324">
                  <c:v>6037</c:v>
                </c:pt>
                <c:pt idx="325">
                  <c:v>6009</c:v>
                </c:pt>
                <c:pt idx="326">
                  <c:v>6275</c:v>
                </c:pt>
                <c:pt idx="327">
                  <c:v>6484</c:v>
                </c:pt>
                <c:pt idx="328">
                  <c:v>6679</c:v>
                </c:pt>
                <c:pt idx="329">
                  <c:v>6198</c:v>
                </c:pt>
                <c:pt idx="330">
                  <c:v>6358</c:v>
                </c:pt>
                <c:pt idx="331">
                  <c:v>6205</c:v>
                </c:pt>
                <c:pt idx="332">
                  <c:v>6323</c:v>
                </c:pt>
                <c:pt idx="333">
                  <c:v>6255</c:v>
                </c:pt>
                <c:pt idx="334">
                  <c:v>6609</c:v>
                </c:pt>
                <c:pt idx="335">
                  <c:v>6637</c:v>
                </c:pt>
                <c:pt idx="336">
                  <c:v>7201</c:v>
                </c:pt>
                <c:pt idx="337">
                  <c:v>6751</c:v>
                </c:pt>
                <c:pt idx="338">
                  <c:v>6728</c:v>
                </c:pt>
                <c:pt idx="339">
                  <c:v>6568</c:v>
                </c:pt>
                <c:pt idx="340">
                  <c:v>6575</c:v>
                </c:pt>
                <c:pt idx="341">
                  <c:v>6620</c:v>
                </c:pt>
                <c:pt idx="342">
                  <c:v>6646</c:v>
                </c:pt>
                <c:pt idx="343">
                  <c:v>6768</c:v>
                </c:pt>
                <c:pt idx="344">
                  <c:v>6809</c:v>
                </c:pt>
                <c:pt idx="345">
                  <c:v>6719</c:v>
                </c:pt>
                <c:pt idx="346">
                  <c:v>6957</c:v>
                </c:pt>
                <c:pt idx="347">
                  <c:v>6712</c:v>
                </c:pt>
                <c:pt idx="348">
                  <c:v>6832</c:v>
                </c:pt>
                <c:pt idx="349">
                  <c:v>6595</c:v>
                </c:pt>
                <c:pt idx="350">
                  <c:v>7004</c:v>
                </c:pt>
                <c:pt idx="351">
                  <c:v>7146</c:v>
                </c:pt>
                <c:pt idx="352">
                  <c:v>7380</c:v>
                </c:pt>
                <c:pt idx="353">
                  <c:v>7119</c:v>
                </c:pt>
                <c:pt idx="354">
                  <c:v>6909</c:v>
                </c:pt>
                <c:pt idx="355">
                  <c:v>7076</c:v>
                </c:pt>
                <c:pt idx="356">
                  <c:v>7292</c:v>
                </c:pt>
                <c:pt idx="357">
                  <c:v>7414</c:v>
                </c:pt>
                <c:pt idx="358">
                  <c:v>7249</c:v>
                </c:pt>
                <c:pt idx="359">
                  <c:v>7516</c:v>
                </c:pt>
                <c:pt idx="360">
                  <c:v>7363</c:v>
                </c:pt>
                <c:pt idx="361">
                  <c:v>7539</c:v>
                </c:pt>
                <c:pt idx="362">
                  <c:v>7479</c:v>
                </c:pt>
                <c:pt idx="363">
                  <c:v>7919</c:v>
                </c:pt>
                <c:pt idx="364">
                  <c:v>7802</c:v>
                </c:pt>
                <c:pt idx="365">
                  <c:v>7842</c:v>
                </c:pt>
                <c:pt idx="366">
                  <c:v>7806</c:v>
                </c:pt>
                <c:pt idx="367">
                  <c:v>8011</c:v>
                </c:pt>
                <c:pt idx="368">
                  <c:v>8112</c:v>
                </c:pt>
                <c:pt idx="369">
                  <c:v>8033</c:v>
                </c:pt>
                <c:pt idx="370">
                  <c:v>8050</c:v>
                </c:pt>
                <c:pt idx="371">
                  <c:v>8337</c:v>
                </c:pt>
                <c:pt idx="372">
                  <c:v>8542</c:v>
                </c:pt>
                <c:pt idx="373">
                  <c:v>8530</c:v>
                </c:pt>
                <c:pt idx="374">
                  <c:v>8452</c:v>
                </c:pt>
                <c:pt idx="375">
                  <c:v>8912</c:v>
                </c:pt>
                <c:pt idx="376">
                  <c:v>9023</c:v>
                </c:pt>
                <c:pt idx="377">
                  <c:v>8921</c:v>
                </c:pt>
                <c:pt idx="378">
                  <c:v>8956</c:v>
                </c:pt>
                <c:pt idx="379">
                  <c:v>9236</c:v>
                </c:pt>
                <c:pt idx="380">
                  <c:v>9213</c:v>
                </c:pt>
                <c:pt idx="381">
                  <c:v>8963</c:v>
                </c:pt>
                <c:pt idx="382">
                  <c:v>8747</c:v>
                </c:pt>
                <c:pt idx="383">
                  <c:v>9049</c:v>
                </c:pt>
                <c:pt idx="384">
                  <c:v>8991</c:v>
                </c:pt>
                <c:pt idx="385">
                  <c:v>9143</c:v>
                </c:pt>
                <c:pt idx="386">
                  <c:v>9344</c:v>
                </c:pt>
                <c:pt idx="387">
                  <c:v>9240</c:v>
                </c:pt>
                <c:pt idx="388">
                  <c:v>9032</c:v>
                </c:pt>
                <c:pt idx="389">
                  <c:v>9106</c:v>
                </c:pt>
                <c:pt idx="390">
                  <c:v>9283</c:v>
                </c:pt>
                <c:pt idx="391">
                  <c:v>9828</c:v>
                </c:pt>
                <c:pt idx="392">
                  <c:v>9812</c:v>
                </c:pt>
                <c:pt idx="393">
                  <c:v>9849</c:v>
                </c:pt>
                <c:pt idx="394">
                  <c:v>9871</c:v>
                </c:pt>
                <c:pt idx="395">
                  <c:v>9727</c:v>
                </c:pt>
                <c:pt idx="396">
                  <c:v>9797</c:v>
                </c:pt>
                <c:pt idx="397">
                  <c:v>9823</c:v>
                </c:pt>
                <c:pt idx="398">
                  <c:v>9768</c:v>
                </c:pt>
                <c:pt idx="399">
                  <c:v>9879</c:v>
                </c:pt>
              </c:numCache>
            </c:numRef>
          </c:xVal>
          <c:yVal>
            <c:numRef>
              <c:f>Data!$I$6:$I$405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0.18709999999999999</c:v>
                </c:pt>
                <c:pt idx="5">
                  <c:v>0.40529999999999999</c:v>
                </c:pt>
                <c:pt idx="6">
                  <c:v>0.66759999999999997</c:v>
                </c:pt>
                <c:pt idx="7">
                  <c:v>0.41870000000000002</c:v>
                </c:pt>
                <c:pt idx="8">
                  <c:v>0.58940000000000003</c:v>
                </c:pt>
                <c:pt idx="9">
                  <c:v>0.4289</c:v>
                </c:pt>
                <c:pt idx="10">
                  <c:v>0.44080000000000003</c:v>
                </c:pt>
                <c:pt idx="11">
                  <c:v>0.68730000000000002</c:v>
                </c:pt>
                <c:pt idx="12">
                  <c:v>0.77849999999999997</c:v>
                </c:pt>
                <c:pt idx="13">
                  <c:v>0.84450000000000003</c:v>
                </c:pt>
                <c:pt idx="14">
                  <c:v>0.88549999999999995</c:v>
                </c:pt>
                <c:pt idx="15">
                  <c:v>1.0461</c:v>
                </c:pt>
                <c:pt idx="16">
                  <c:v>1.0701000000000001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1.1235999999999999</c:v>
                </c:pt>
                <c:pt idx="21">
                  <c:v>1.1671</c:v>
                </c:pt>
                <c:pt idx="22">
                  <c:v>1.1698</c:v>
                </c:pt>
                <c:pt idx="23">
                  <c:v>1.2246999999999999</c:v>
                </c:pt>
                <c:pt idx="24">
                  <c:v>1.1367</c:v>
                </c:pt>
                <c:pt idx="25">
                  <c:v>1.1023000000000001</c:v>
                </c:pt>
                <c:pt idx="26">
                  <c:v>1.2310000000000001</c:v>
                </c:pt>
                <c:pt idx="27">
                  <c:v>1.3161</c:v>
                </c:pt>
                <c:pt idx="28">
                  <c:v>1.2048000000000001</c:v>
                </c:pt>
                <c:pt idx="29">
                  <c:v>1.2829999999999999</c:v>
                </c:pt>
                <c:pt idx="30">
                  <c:v>1.2366999999999999</c:v>
                </c:pt>
                <c:pt idx="31">
                  <c:v>1.2305999999999999</c:v>
                </c:pt>
                <c:pt idx="32">
                  <c:v>1.1952</c:v>
                </c:pt>
                <c:pt idx="33">
                  <c:v>1.3004</c:v>
                </c:pt>
                <c:pt idx="34">
                  <c:v>1.3855999999999999</c:v>
                </c:pt>
                <c:pt idx="35">
                  <c:v>1.3567</c:v>
                </c:pt>
                <c:pt idx="36">
                  <c:v>1.2519</c:v>
                </c:pt>
                <c:pt idx="37">
                  <c:v>1.3194999999999999</c:v>
                </c:pt>
                <c:pt idx="38">
                  <c:v>1.3508</c:v>
                </c:pt>
                <c:pt idx="39">
                  <c:v>1.3448</c:v>
                </c:pt>
                <c:pt idx="40">
                  <c:v>1.3096000000000001</c:v>
                </c:pt>
                <c:pt idx="41">
                  <c:v>1.2087000000000001</c:v>
                </c:pt>
                <c:pt idx="42">
                  <c:v>1.2706999999999999</c:v>
                </c:pt>
                <c:pt idx="43">
                  <c:v>1.2008000000000001</c:v>
                </c:pt>
                <c:pt idx="44">
                  <c:v>1.2512000000000001</c:v>
                </c:pt>
                <c:pt idx="45">
                  <c:v>1.4992000000000001</c:v>
                </c:pt>
                <c:pt idx="46">
                  <c:v>1.4113</c:v>
                </c:pt>
                <c:pt idx="47">
                  <c:v>1.3662000000000001</c:v>
                </c:pt>
                <c:pt idx="48">
                  <c:v>1.3887</c:v>
                </c:pt>
                <c:pt idx="49">
                  <c:v>1.4539</c:v>
                </c:pt>
                <c:pt idx="50">
                  <c:v>2.3031999999999999</c:v>
                </c:pt>
                <c:pt idx="51">
                  <c:v>1.6486000000000001</c:v>
                </c:pt>
                <c:pt idx="52">
                  <c:v>1.9376</c:v>
                </c:pt>
                <c:pt idx="53">
                  <c:v>1.5417000000000001</c:v>
                </c:pt>
                <c:pt idx="54">
                  <c:v>1.4179999999999999</c:v>
                </c:pt>
                <c:pt idx="55">
                  <c:v>1.4414</c:v>
                </c:pt>
                <c:pt idx="56">
                  <c:v>1.5933999999999999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1.5296000000000001</c:v>
                </c:pt>
                <c:pt idx="62">
                  <c:v>1.3715999999999999</c:v>
                </c:pt>
                <c:pt idx="63">
                  <c:v>1.3468</c:v>
                </c:pt>
                <c:pt idx="64">
                  <c:v>1.6242000000000001</c:v>
                </c:pt>
                <c:pt idx="65">
                  <c:v>1.3732</c:v>
                </c:pt>
                <c:pt idx="66">
                  <c:v>1.3733</c:v>
                </c:pt>
                <c:pt idx="67">
                  <c:v>1.5881000000000001</c:v>
                </c:pt>
                <c:pt idx="68">
                  <c:v>1.758</c:v>
                </c:pt>
                <c:pt idx="69">
                  <c:v>3.4982000000000002</c:v>
                </c:pt>
                <c:pt idx="70">
                  <c:v>1.9004000000000001</c:v>
                </c:pt>
                <c:pt idx="71">
                  <c:v>1.8492</c:v>
                </c:pt>
                <c:pt idx="72">
                  <c:v>2.2488000000000001</c:v>
                </c:pt>
                <c:pt idx="73">
                  <c:v>4.2592999999999996</c:v>
                </c:pt>
                <c:pt idx="74">
                  <c:v>2.2086000000000001</c:v>
                </c:pt>
                <c:pt idx="75">
                  <c:v>3.2884000000000002</c:v>
                </c:pt>
                <c:pt idx="76">
                  <c:v>2.5377999999999998</c:v>
                </c:pt>
                <c:pt idx="77">
                  <c:v>2.9923000000000002</c:v>
                </c:pt>
                <c:pt idx="78">
                  <c:v>1.7357</c:v>
                </c:pt>
                <c:pt idx="79">
                  <c:v>1.8507</c:v>
                </c:pt>
                <c:pt idx="80">
                  <c:v>4.1707000000000001</c:v>
                </c:pt>
                <c:pt idx="81">
                  <c:v>2.4504000000000001</c:v>
                </c:pt>
                <c:pt idx="82">
                  <c:v>2.2052999999999998</c:v>
                </c:pt>
                <c:pt idx="83">
                  <c:v>2.1657000000000002</c:v>
                </c:pt>
                <c:pt idx="84">
                  <c:v>2.8048999999999999</c:v>
                </c:pt>
                <c:pt idx="85">
                  <c:v>2.0219999999999998</c:v>
                </c:pt>
                <c:pt idx="86">
                  <c:v>2.2688999999999999</c:v>
                </c:pt>
                <c:pt idx="87">
                  <c:v>2.4175</c:v>
                </c:pt>
                <c:pt idx="88">
                  <c:v>2.4998999999999998</c:v>
                </c:pt>
                <c:pt idx="89">
                  <c:v>2.3435000000000001</c:v>
                </c:pt>
                <c:pt idx="90">
                  <c:v>3.3704000000000001</c:v>
                </c:pt>
                <c:pt idx="91">
                  <c:v>3.5293000000000001</c:v>
                </c:pt>
                <c:pt idx="92">
                  <c:v>3.101</c:v>
                </c:pt>
                <c:pt idx="93">
                  <c:v>2.8694999999999999</c:v>
                </c:pt>
                <c:pt idx="94">
                  <c:v>2.8043999999999998</c:v>
                </c:pt>
                <c:pt idx="95">
                  <c:v>2.9620000000000002</c:v>
                </c:pt>
                <c:pt idx="96">
                  <c:v>4.5422000000000002</c:v>
                </c:pt>
                <c:pt idx="97">
                  <c:v>2.9903</c:v>
                </c:pt>
                <c:pt idx="98">
                  <c:v>3.8336999999999999</c:v>
                </c:pt>
                <c:pt idx="99">
                  <c:v>3.6844000000000001</c:v>
                </c:pt>
                <c:pt idx="100">
                  <c:v>3.4403000000000001</c:v>
                </c:pt>
                <c:pt idx="101">
                  <c:v>3.7898000000000001</c:v>
                </c:pt>
                <c:pt idx="102">
                  <c:v>3.5152000000000001</c:v>
                </c:pt>
                <c:pt idx="103">
                  <c:v>3.3635999999999999</c:v>
                </c:pt>
                <c:pt idx="104">
                  <c:v>3.5264000000000002</c:v>
                </c:pt>
                <c:pt idx="105">
                  <c:v>3.8721000000000001</c:v>
                </c:pt>
                <c:pt idx="106">
                  <c:v>4.0742000000000003</c:v>
                </c:pt>
                <c:pt idx="107">
                  <c:v>3.9922</c:v>
                </c:pt>
                <c:pt idx="108">
                  <c:v>4.4638999999999998</c:v>
                </c:pt>
                <c:pt idx="109">
                  <c:v>4.7831000000000001</c:v>
                </c:pt>
                <c:pt idx="110">
                  <c:v>5.3788999999999998</c:v>
                </c:pt>
                <c:pt idx="111">
                  <c:v>4.9104999999999999</c:v>
                </c:pt>
                <c:pt idx="112">
                  <c:v>4.5986000000000002</c:v>
                </c:pt>
                <c:pt idx="113">
                  <c:v>5.1620999999999997</c:v>
                </c:pt>
                <c:pt idx="114">
                  <c:v>5.4122000000000003</c:v>
                </c:pt>
                <c:pt idx="115">
                  <c:v>4.7286000000000001</c:v>
                </c:pt>
                <c:pt idx="116">
                  <c:v>5.4913999999999996</c:v>
                </c:pt>
                <c:pt idx="117">
                  <c:v>5.5244999999999997</c:v>
                </c:pt>
                <c:pt idx="118">
                  <c:v>5.3571</c:v>
                </c:pt>
                <c:pt idx="119">
                  <c:v>5.5076999999999998</c:v>
                </c:pt>
                <c:pt idx="120">
                  <c:v>5.6753</c:v>
                </c:pt>
                <c:pt idx="121">
                  <c:v>5.8182999999999998</c:v>
                </c:pt>
                <c:pt idx="122">
                  <c:v>5.5815000000000001</c:v>
                </c:pt>
                <c:pt idx="123">
                  <c:v>5.6295999999999999</c:v>
                </c:pt>
                <c:pt idx="124">
                  <c:v>5.7792000000000003</c:v>
                </c:pt>
                <c:pt idx="125">
                  <c:v>5.3941999999999997</c:v>
                </c:pt>
                <c:pt idx="126">
                  <c:v>4.8196000000000003</c:v>
                </c:pt>
                <c:pt idx="127">
                  <c:v>5.8345000000000002</c:v>
                </c:pt>
                <c:pt idx="128">
                  <c:v>5.8815</c:v>
                </c:pt>
                <c:pt idx="129">
                  <c:v>5.4635999999999996</c:v>
                </c:pt>
                <c:pt idx="130">
                  <c:v>5.3426</c:v>
                </c:pt>
                <c:pt idx="131">
                  <c:v>5.2159000000000004</c:v>
                </c:pt>
                <c:pt idx="132">
                  <c:v>5.4771999999999998</c:v>
                </c:pt>
                <c:pt idx="133">
                  <c:v>6.141</c:v>
                </c:pt>
                <c:pt idx="134">
                  <c:v>5.4138999999999999</c:v>
                </c:pt>
                <c:pt idx="135">
                  <c:v>6.4223999999999997</c:v>
                </c:pt>
                <c:pt idx="136">
                  <c:v>5.4828999999999999</c:v>
                </c:pt>
                <c:pt idx="137">
                  <c:v>5.7458999999999998</c:v>
                </c:pt>
                <c:pt idx="138">
                  <c:v>5.3766999999999996</c:v>
                </c:pt>
                <c:pt idx="139">
                  <c:v>5.2603999999999997</c:v>
                </c:pt>
                <c:pt idx="140">
                  <c:v>5.8634000000000004</c:v>
                </c:pt>
                <c:pt idx="141">
                  <c:v>5.4684999999999997</c:v>
                </c:pt>
                <c:pt idx="142">
                  <c:v>6.3971999999999998</c:v>
                </c:pt>
                <c:pt idx="143">
                  <c:v>7.1597999999999997</c:v>
                </c:pt>
                <c:pt idx="144">
                  <c:v>6.6833</c:v>
                </c:pt>
                <c:pt idx="145">
                  <c:v>6.3430999999999997</c:v>
                </c:pt>
                <c:pt idx="146">
                  <c:v>6.5572999999999997</c:v>
                </c:pt>
                <c:pt idx="147">
                  <c:v>6.1890000000000001</c:v>
                </c:pt>
                <c:pt idx="148">
                  <c:v>6.3808999999999996</c:v>
                </c:pt>
                <c:pt idx="149">
                  <c:v>6.9976000000000003</c:v>
                </c:pt>
                <c:pt idx="150">
                  <c:v>7.0606</c:v>
                </c:pt>
                <c:pt idx="151">
                  <c:v>7.8912000000000004</c:v>
                </c:pt>
                <c:pt idx="152">
                  <c:v>6.7525000000000004</c:v>
                </c:pt>
                <c:pt idx="153">
                  <c:v>7.0997000000000003</c:v>
                </c:pt>
                <c:pt idx="154">
                  <c:v>7.5159000000000002</c:v>
                </c:pt>
                <c:pt idx="155">
                  <c:v>7.4706000000000001</c:v>
                </c:pt>
                <c:pt idx="156">
                  <c:v>6.4321999999999999</c:v>
                </c:pt>
                <c:pt idx="157">
                  <c:v>7.2397999999999998</c:v>
                </c:pt>
                <c:pt idx="158">
                  <c:v>8.4202999999999992</c:v>
                </c:pt>
                <c:pt idx="159">
                  <c:v>9.2074999999999996</c:v>
                </c:pt>
                <c:pt idx="160">
                  <c:v>8.6004000000000005</c:v>
                </c:pt>
                <c:pt idx="161">
                  <c:v>7.2793999999999999</c:v>
                </c:pt>
                <c:pt idx="162">
                  <c:v>6.8097000000000003</c:v>
                </c:pt>
                <c:pt idx="163">
                  <c:v>6.7911000000000001</c:v>
                </c:pt>
                <c:pt idx="164">
                  <c:v>6.2736000000000001</c:v>
                </c:pt>
                <c:pt idx="165">
                  <c:v>6.4432999999999998</c:v>
                </c:pt>
                <c:pt idx="166">
                  <c:v>7.1299000000000001</c:v>
                </c:pt>
                <c:pt idx="167">
                  <c:v>6.766</c:v>
                </c:pt>
                <c:pt idx="168">
                  <c:v>6.4076000000000004</c:v>
                </c:pt>
                <c:pt idx="169">
                  <c:v>7.4744000000000002</c:v>
                </c:pt>
                <c:pt idx="170">
                  <c:v>7.5358999999999998</c:v>
                </c:pt>
                <c:pt idx="171">
                  <c:v>7.9988999999999999</c:v>
                </c:pt>
                <c:pt idx="172">
                  <c:v>11.569100000000001</c:v>
                </c:pt>
                <c:pt idx="173">
                  <c:v>7.2725</c:v>
                </c:pt>
                <c:pt idx="174">
                  <c:v>8.3126999999999995</c:v>
                </c:pt>
                <c:pt idx="175">
                  <c:v>7.4779</c:v>
                </c:pt>
                <c:pt idx="176">
                  <c:v>6.8250000000000002</c:v>
                </c:pt>
                <c:pt idx="177">
                  <c:v>6.5994000000000002</c:v>
                </c:pt>
                <c:pt idx="178">
                  <c:v>7.0769000000000002</c:v>
                </c:pt>
                <c:pt idx="179">
                  <c:v>10.065300000000001</c:v>
                </c:pt>
                <c:pt idx="180">
                  <c:v>6.4962999999999997</c:v>
                </c:pt>
                <c:pt idx="181">
                  <c:v>6.5629</c:v>
                </c:pt>
                <c:pt idx="182">
                  <c:v>6.5359999999999996</c:v>
                </c:pt>
                <c:pt idx="183">
                  <c:v>6.4227999999999996</c:v>
                </c:pt>
                <c:pt idx="184">
                  <c:v>6.9184000000000001</c:v>
                </c:pt>
                <c:pt idx="185">
                  <c:v>6.9001000000000001</c:v>
                </c:pt>
                <c:pt idx="186">
                  <c:v>6.0727000000000002</c:v>
                </c:pt>
                <c:pt idx="187">
                  <c:v>6.3094000000000001</c:v>
                </c:pt>
                <c:pt idx="188">
                  <c:v>7.3122999999999996</c:v>
                </c:pt>
                <c:pt idx="189">
                  <c:v>6.0570000000000004</c:v>
                </c:pt>
                <c:pt idx="190">
                  <c:v>5.7515000000000001</c:v>
                </c:pt>
                <c:pt idx="191">
                  <c:v>7.6082000000000001</c:v>
                </c:pt>
                <c:pt idx="192">
                  <c:v>7.8361999999999998</c:v>
                </c:pt>
                <c:pt idx="193">
                  <c:v>8.1781000000000006</c:v>
                </c:pt>
                <c:pt idx="194">
                  <c:v>9.1762999999999995</c:v>
                </c:pt>
                <c:pt idx="195">
                  <c:v>9.7380999999999993</c:v>
                </c:pt>
                <c:pt idx="196">
                  <c:v>8.6434999999999995</c:v>
                </c:pt>
                <c:pt idx="197">
                  <c:v>7.1386000000000003</c:v>
                </c:pt>
                <c:pt idx="198">
                  <c:v>8.0277999999999992</c:v>
                </c:pt>
                <c:pt idx="199">
                  <c:v>8.1385000000000005</c:v>
                </c:pt>
                <c:pt idx="200">
                  <c:v>8.0795999999999992</c:v>
                </c:pt>
                <c:pt idx="201">
                  <c:v>6.9774000000000003</c:v>
                </c:pt>
                <c:pt idx="202">
                  <c:v>7.3365</c:v>
                </c:pt>
                <c:pt idx="203">
                  <c:v>6.6536</c:v>
                </c:pt>
                <c:pt idx="204">
                  <c:v>8.0663999999999998</c:v>
                </c:pt>
                <c:pt idx="205">
                  <c:v>7.9147999999999996</c:v>
                </c:pt>
                <c:pt idx="206">
                  <c:v>6.4390999999999998</c:v>
                </c:pt>
                <c:pt idx="207">
                  <c:v>7.1181999999999999</c:v>
                </c:pt>
                <c:pt idx="208">
                  <c:v>8.0678999999999998</c:v>
                </c:pt>
                <c:pt idx="209">
                  <c:v>7.3619000000000003</c:v>
                </c:pt>
                <c:pt idx="210">
                  <c:v>6.8140000000000001</c:v>
                </c:pt>
                <c:pt idx="211">
                  <c:v>6.9855999999999998</c:v>
                </c:pt>
                <c:pt idx="212">
                  <c:v>7.9573999999999998</c:v>
                </c:pt>
                <c:pt idx="213">
                  <c:v>8.1556999999999995</c:v>
                </c:pt>
                <c:pt idx="214">
                  <c:v>8.4280000000000008</c:v>
                </c:pt>
                <c:pt idx="215">
                  <c:v>6.5328999999999997</c:v>
                </c:pt>
                <c:pt idx="216">
                  <c:v>7.9978999999999996</c:v>
                </c:pt>
                <c:pt idx="217">
                  <c:v>8.0858000000000008</c:v>
                </c:pt>
                <c:pt idx="218">
                  <c:v>8.1343999999999994</c:v>
                </c:pt>
                <c:pt idx="219">
                  <c:v>7.7619999999999996</c:v>
                </c:pt>
                <c:pt idx="220">
                  <c:v>8.1282999999999994</c:v>
                </c:pt>
                <c:pt idx="221">
                  <c:v>7.1388999999999996</c:v>
                </c:pt>
                <c:pt idx="222">
                  <c:v>9.7561999999999998</c:v>
                </c:pt>
                <c:pt idx="223">
                  <c:v>7.2633000000000001</c:v>
                </c:pt>
                <c:pt idx="224">
                  <c:v>7.0941000000000001</c:v>
                </c:pt>
                <c:pt idx="225">
                  <c:v>8.3657000000000004</c:v>
                </c:pt>
                <c:pt idx="226">
                  <c:v>9.1742000000000008</c:v>
                </c:pt>
                <c:pt idx="227">
                  <c:v>7.6026999999999996</c:v>
                </c:pt>
                <c:pt idx="228">
                  <c:v>6.2191999999999998</c:v>
                </c:pt>
                <c:pt idx="229">
                  <c:v>8.5622000000000007</c:v>
                </c:pt>
                <c:pt idx="230">
                  <c:v>8.1940000000000008</c:v>
                </c:pt>
                <c:pt idx="231">
                  <c:v>6.4269999999999996</c:v>
                </c:pt>
                <c:pt idx="232">
                  <c:v>6.0876000000000001</c:v>
                </c:pt>
                <c:pt idx="233">
                  <c:v>8.1745999999999999</c:v>
                </c:pt>
                <c:pt idx="234">
                  <c:v>6.7660999999999998</c:v>
                </c:pt>
                <c:pt idx="235">
                  <c:v>7.1855000000000002</c:v>
                </c:pt>
                <c:pt idx="236">
                  <c:v>8.2897999999999996</c:v>
                </c:pt>
                <c:pt idx="237">
                  <c:v>8.8521999999999998</c:v>
                </c:pt>
                <c:pt idx="238">
                  <c:v>6.7077999999999998</c:v>
                </c:pt>
                <c:pt idx="239">
                  <c:v>7.0693999999999999</c:v>
                </c:pt>
                <c:pt idx="240">
                  <c:v>6.5759999999999996</c:v>
                </c:pt>
                <c:pt idx="241">
                  <c:v>7.1967999999999996</c:v>
                </c:pt>
                <c:pt idx="242">
                  <c:v>5.6544999999999996</c:v>
                </c:pt>
                <c:pt idx="243">
                  <c:v>6.2058999999999997</c:v>
                </c:pt>
                <c:pt idx="244">
                  <c:v>5.6685999999999996</c:v>
                </c:pt>
                <c:pt idx="245">
                  <c:v>6.1710000000000003</c:v>
                </c:pt>
                <c:pt idx="246">
                  <c:v>8.1021999999999998</c:v>
                </c:pt>
                <c:pt idx="247">
                  <c:v>7.4931999999999999</c:v>
                </c:pt>
                <c:pt idx="248">
                  <c:v>7.1390000000000002</c:v>
                </c:pt>
                <c:pt idx="249">
                  <c:v>7.7160000000000002</c:v>
                </c:pt>
                <c:pt idx="250">
                  <c:v>7.2755000000000001</c:v>
                </c:pt>
                <c:pt idx="251">
                  <c:v>7.4046000000000003</c:v>
                </c:pt>
                <c:pt idx="252">
                  <c:v>7.0026999999999999</c:v>
                </c:pt>
                <c:pt idx="253">
                  <c:v>6.8429000000000002</c:v>
                </c:pt>
                <c:pt idx="254">
                  <c:v>7.8657000000000004</c:v>
                </c:pt>
                <c:pt idx="255">
                  <c:v>6.9378000000000002</c:v>
                </c:pt>
                <c:pt idx="256">
                  <c:v>6.3472999999999997</c:v>
                </c:pt>
                <c:pt idx="257">
                  <c:v>5.7873999999999999</c:v>
                </c:pt>
                <c:pt idx="258">
                  <c:v>6.7366999999999999</c:v>
                </c:pt>
                <c:pt idx="259">
                  <c:v>6.9570999999999996</c:v>
                </c:pt>
                <c:pt idx="260">
                  <c:v>6.7031000000000001</c:v>
                </c:pt>
                <c:pt idx="261">
                  <c:v>7.1081000000000003</c:v>
                </c:pt>
                <c:pt idx="262">
                  <c:v>6.9977999999999998</c:v>
                </c:pt>
                <c:pt idx="263">
                  <c:v>7.2390999999999996</c:v>
                </c:pt>
                <c:pt idx="264">
                  <c:v>6.7186000000000003</c:v>
                </c:pt>
                <c:pt idx="265">
                  <c:v>6.8578999999999999</c:v>
                </c:pt>
                <c:pt idx="266">
                  <c:v>6.9683999999999999</c:v>
                </c:pt>
                <c:pt idx="267">
                  <c:v>10.2681</c:v>
                </c:pt>
                <c:pt idx="268">
                  <c:v>6.6020000000000003</c:v>
                </c:pt>
                <c:pt idx="269">
                  <c:v>8.6814999999999998</c:v>
                </c:pt>
                <c:pt idx="270">
                  <c:v>7.3284000000000002</c:v>
                </c:pt>
                <c:pt idx="271">
                  <c:v>7.9542000000000002</c:v>
                </c:pt>
                <c:pt idx="272">
                  <c:v>6.0721999999999996</c:v>
                </c:pt>
                <c:pt idx="273">
                  <c:v>7.0362</c:v>
                </c:pt>
                <c:pt idx="274">
                  <c:v>6.6097999999999999</c:v>
                </c:pt>
                <c:pt idx="275">
                  <c:v>7.6262999999999996</c:v>
                </c:pt>
                <c:pt idx="276">
                  <c:v>6.5579000000000001</c:v>
                </c:pt>
                <c:pt idx="277">
                  <c:v>6.7049000000000003</c:v>
                </c:pt>
                <c:pt idx="278">
                  <c:v>6.5133999999999999</c:v>
                </c:pt>
                <c:pt idx="279">
                  <c:v>6.5904999999999996</c:v>
                </c:pt>
                <c:pt idx="280">
                  <c:v>7.7224000000000004</c:v>
                </c:pt>
                <c:pt idx="281">
                  <c:v>7.8507999999999996</c:v>
                </c:pt>
                <c:pt idx="282">
                  <c:v>6.1661000000000001</c:v>
                </c:pt>
                <c:pt idx="283">
                  <c:v>6.9684999999999997</c:v>
                </c:pt>
                <c:pt idx="284">
                  <c:v>7.6988000000000003</c:v>
                </c:pt>
                <c:pt idx="285">
                  <c:v>8.9842999999999993</c:v>
                </c:pt>
                <c:pt idx="286">
                  <c:v>6.5281000000000002</c:v>
                </c:pt>
                <c:pt idx="287">
                  <c:v>5.7899000000000003</c:v>
                </c:pt>
                <c:pt idx="288">
                  <c:v>6.8228</c:v>
                </c:pt>
                <c:pt idx="289">
                  <c:v>7.5716999999999999</c:v>
                </c:pt>
                <c:pt idx="290">
                  <c:v>7.0388000000000002</c:v>
                </c:pt>
                <c:pt idx="291">
                  <c:v>6.5682</c:v>
                </c:pt>
                <c:pt idx="292">
                  <c:v>7.1928999999999998</c:v>
                </c:pt>
                <c:pt idx="293">
                  <c:v>8.1259999999999994</c:v>
                </c:pt>
                <c:pt idx="294">
                  <c:v>7.5400999999999998</c:v>
                </c:pt>
                <c:pt idx="295">
                  <c:v>7.1468999999999996</c:v>
                </c:pt>
                <c:pt idx="296">
                  <c:v>7.6829999999999998</c:v>
                </c:pt>
                <c:pt idx="297">
                  <c:v>7.4683000000000002</c:v>
                </c:pt>
                <c:pt idx="298">
                  <c:v>8.6937999999999995</c:v>
                </c:pt>
                <c:pt idx="299">
                  <c:v>6.8376000000000001</c:v>
                </c:pt>
                <c:pt idx="300">
                  <c:v>7.3360000000000003</c:v>
                </c:pt>
                <c:pt idx="301">
                  <c:v>7.7192999999999996</c:v>
                </c:pt>
                <c:pt idx="302">
                  <c:v>7.1993</c:v>
                </c:pt>
                <c:pt idx="303">
                  <c:v>7.2637999999999998</c:v>
                </c:pt>
                <c:pt idx="304">
                  <c:v>7.8746999999999998</c:v>
                </c:pt>
                <c:pt idx="305">
                  <c:v>8.0822000000000003</c:v>
                </c:pt>
                <c:pt idx="306">
                  <c:v>7.5918000000000001</c:v>
                </c:pt>
                <c:pt idx="307">
                  <c:v>8.0459999999999994</c:v>
                </c:pt>
                <c:pt idx="308">
                  <c:v>6.9104999999999999</c:v>
                </c:pt>
                <c:pt idx="309">
                  <c:v>7.2938000000000001</c:v>
                </c:pt>
                <c:pt idx="310">
                  <c:v>7.5449000000000002</c:v>
                </c:pt>
                <c:pt idx="311">
                  <c:v>7.0869</c:v>
                </c:pt>
                <c:pt idx="312">
                  <c:v>7.5915999999999997</c:v>
                </c:pt>
                <c:pt idx="313">
                  <c:v>8.2041000000000004</c:v>
                </c:pt>
                <c:pt idx="314">
                  <c:v>8.2141000000000002</c:v>
                </c:pt>
                <c:pt idx="315">
                  <c:v>8.4650999999999996</c:v>
                </c:pt>
                <c:pt idx="316">
                  <c:v>7.4560000000000004</c:v>
                </c:pt>
                <c:pt idx="317">
                  <c:v>9.1310000000000002</c:v>
                </c:pt>
                <c:pt idx="318">
                  <c:v>9.0668000000000006</c:v>
                </c:pt>
                <c:pt idx="319">
                  <c:v>8.3719999999999999</c:v>
                </c:pt>
                <c:pt idx="320">
                  <c:v>8.2263999999999999</c:v>
                </c:pt>
                <c:pt idx="321">
                  <c:v>8.1074000000000002</c:v>
                </c:pt>
                <c:pt idx="322">
                  <c:v>9.3221000000000007</c:v>
                </c:pt>
                <c:pt idx="323">
                  <c:v>8.1082000000000001</c:v>
                </c:pt>
                <c:pt idx="324">
                  <c:v>8.9505999999999997</c:v>
                </c:pt>
                <c:pt idx="325">
                  <c:v>8.5778999999999996</c:v>
                </c:pt>
                <c:pt idx="326">
                  <c:v>9.4853000000000005</c:v>
                </c:pt>
                <c:pt idx="327">
                  <c:v>11.025700000000001</c:v>
                </c:pt>
                <c:pt idx="328">
                  <c:v>10.529500000000001</c:v>
                </c:pt>
                <c:pt idx="329">
                  <c:v>9.3674999999999997</c:v>
                </c:pt>
                <c:pt idx="330">
                  <c:v>10.2956</c:v>
                </c:pt>
                <c:pt idx="331">
                  <c:v>9.9283999999999999</c:v>
                </c:pt>
                <c:pt idx="332">
                  <c:v>10.4726</c:v>
                </c:pt>
                <c:pt idx="333">
                  <c:v>11.204599999999999</c:v>
                </c:pt>
                <c:pt idx="334">
                  <c:v>13.116099999999999</c:v>
                </c:pt>
                <c:pt idx="335">
                  <c:v>13.837899999999999</c:v>
                </c:pt>
                <c:pt idx="336">
                  <c:v>18.290700000000001</c:v>
                </c:pt>
                <c:pt idx="337">
                  <c:v>14.588699999999999</c:v>
                </c:pt>
                <c:pt idx="338">
                  <c:v>13.644600000000001</c:v>
                </c:pt>
                <c:pt idx="339">
                  <c:v>13.733700000000001</c:v>
                </c:pt>
                <c:pt idx="340">
                  <c:v>13.827400000000001</c:v>
                </c:pt>
                <c:pt idx="341">
                  <c:v>14.4734</c:v>
                </c:pt>
                <c:pt idx="342">
                  <c:v>14.771000000000001</c:v>
                </c:pt>
                <c:pt idx="343">
                  <c:v>14.4404</c:v>
                </c:pt>
                <c:pt idx="344">
                  <c:v>17.032599999999999</c:v>
                </c:pt>
                <c:pt idx="345">
                  <c:v>14.833600000000001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15.309900000000001</c:v>
                </c:pt>
                <c:pt idx="349">
                  <c:v>14.2159</c:v>
                </c:pt>
                <c:pt idx="350">
                  <c:v>12.904199999999999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13.672599999999999</c:v>
                </c:pt>
                <c:pt idx="354">
                  <c:v>12.108700000000001</c:v>
                </c:pt>
                <c:pt idx="355">
                  <c:v>13.101599999999999</c:v>
                </c:pt>
                <c:pt idx="356">
                  <c:v>15.244300000000001</c:v>
                </c:pt>
                <c:pt idx="357">
                  <c:v>13.6493</c:v>
                </c:pt>
                <c:pt idx="358">
                  <c:v>12.721399999999999</c:v>
                </c:pt>
                <c:pt idx="359">
                  <c:v>15.3652</c:v>
                </c:pt>
                <c:pt idx="360">
                  <c:v>16.764700000000001</c:v>
                </c:pt>
                <c:pt idx="361">
                  <c:v>18.011299999999999</c:v>
                </c:pt>
                <c:pt idx="362">
                  <c:v>16.607600000000001</c:v>
                </c:pt>
                <c:pt idx="363">
                  <c:v>20.063099999999999</c:v>
                </c:pt>
                <c:pt idx="364">
                  <c:v>18.1828</c:v>
                </c:pt>
                <c:pt idx="365">
                  <c:v>19.039100000000001</c:v>
                </c:pt>
                <c:pt idx="366">
                  <c:v>18.195399999999999</c:v>
                </c:pt>
                <c:pt idx="367">
                  <c:v>20.2849</c:v>
                </c:pt>
                <c:pt idx="368">
                  <c:v>20.055599999999998</c:v>
                </c:pt>
                <c:pt idx="369">
                  <c:v>19.145800000000001</c:v>
                </c:pt>
                <c:pt idx="370">
                  <c:v>19.130099999999999</c:v>
                </c:pt>
                <c:pt idx="371">
                  <c:v>22.865600000000001</c:v>
                </c:pt>
                <c:pt idx="372">
                  <c:v>24.8476</c:v>
                </c:pt>
                <c:pt idx="373">
                  <c:v>27.220800000000001</c:v>
                </c:pt>
                <c:pt idx="374">
                  <c:v>28.791399999999999</c:v>
                </c:pt>
                <c:pt idx="375">
                  <c:v>34.233499999999999</c:v>
                </c:pt>
                <c:pt idx="376">
                  <c:v>34.176099999999998</c:v>
                </c:pt>
                <c:pt idx="377">
                  <c:v>28.058199999999999</c:v>
                </c:pt>
                <c:pt idx="378">
                  <c:v>28.290199999999999</c:v>
                </c:pt>
                <c:pt idx="379">
                  <c:v>36.7166</c:v>
                </c:pt>
                <c:pt idx="380">
                  <c:v>38.741700000000002</c:v>
                </c:pt>
                <c:pt idx="381">
                  <c:v>34.298299999999998</c:v>
                </c:pt>
                <c:pt idx="382">
                  <c:v>36.932600000000001</c:v>
                </c:pt>
                <c:pt idx="383">
                  <c:v>38.795999999999999</c:v>
                </c:pt>
                <c:pt idx="384">
                  <c:v>38.715899999999998</c:v>
                </c:pt>
                <c:pt idx="385">
                  <c:v>45.1023</c:v>
                </c:pt>
                <c:pt idx="386">
                  <c:v>54.411799999999999</c:v>
                </c:pt>
                <c:pt idx="387">
                  <c:v>48.521900000000002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54.655500000000004</c:v>
                </c:pt>
                <c:pt idx="391">
                  <c:v>56.487099999999998</c:v>
                </c:pt>
                <c:pt idx="392">
                  <c:v>49.089100000000002</c:v>
                </c:pt>
                <c:pt idx="393">
                  <c:v>57.116500000000002</c:v>
                </c:pt>
                <c:pt idx="394">
                  <c:v>54.039099999999998</c:v>
                </c:pt>
                <c:pt idx="395">
                  <c:v>48.682600000000001</c:v>
                </c:pt>
                <c:pt idx="396">
                  <c:v>54.709099999999999</c:v>
                </c:pt>
                <c:pt idx="397">
                  <c:v>55.162300000000002</c:v>
                </c:pt>
                <c:pt idx="398">
                  <c:v>54.584600000000002</c:v>
                </c:pt>
                <c:pt idx="399">
                  <c:v>47.628700000000002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A-7E41-8FF9-5B59247A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0193072"/>
        <c:axId val="-540189312"/>
        <c:extLst/>
      </c:scatterChart>
      <c:valAx>
        <c:axId val="-5401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Non-Empty Blocks per 10,000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89312"/>
        <c:crosses val="autoZero"/>
        <c:crossBetween val="midCat"/>
      </c:valAx>
      <c:valAx>
        <c:axId val="-5401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1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Block</a:t>
            </a:r>
            <a:r>
              <a:rPr lang="en-US" baseline="0"/>
              <a:t> (per 10,000 and per Non-Empty)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Data!$I$6:$I$405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0.18709999999999999</c:v>
                </c:pt>
                <c:pt idx="5">
                  <c:v>0.40529999999999999</c:v>
                </c:pt>
                <c:pt idx="6">
                  <c:v>0.66759999999999997</c:v>
                </c:pt>
                <c:pt idx="7">
                  <c:v>0.41870000000000002</c:v>
                </c:pt>
                <c:pt idx="8">
                  <c:v>0.58940000000000003</c:v>
                </c:pt>
                <c:pt idx="9">
                  <c:v>0.4289</c:v>
                </c:pt>
                <c:pt idx="10">
                  <c:v>0.44080000000000003</c:v>
                </c:pt>
                <c:pt idx="11">
                  <c:v>0.68730000000000002</c:v>
                </c:pt>
                <c:pt idx="12">
                  <c:v>0.77849999999999997</c:v>
                </c:pt>
                <c:pt idx="13">
                  <c:v>0.84450000000000003</c:v>
                </c:pt>
                <c:pt idx="14">
                  <c:v>0.88549999999999995</c:v>
                </c:pt>
                <c:pt idx="15">
                  <c:v>1.0461</c:v>
                </c:pt>
                <c:pt idx="16">
                  <c:v>1.0701000000000001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1.1235999999999999</c:v>
                </c:pt>
                <c:pt idx="21">
                  <c:v>1.1671</c:v>
                </c:pt>
                <c:pt idx="22">
                  <c:v>1.1698</c:v>
                </c:pt>
                <c:pt idx="23">
                  <c:v>1.2246999999999999</c:v>
                </c:pt>
                <c:pt idx="24">
                  <c:v>1.1367</c:v>
                </c:pt>
                <c:pt idx="25">
                  <c:v>1.1023000000000001</c:v>
                </c:pt>
                <c:pt idx="26">
                  <c:v>1.2310000000000001</c:v>
                </c:pt>
                <c:pt idx="27">
                  <c:v>1.3161</c:v>
                </c:pt>
                <c:pt idx="28">
                  <c:v>1.2048000000000001</c:v>
                </c:pt>
                <c:pt idx="29">
                  <c:v>1.2829999999999999</c:v>
                </c:pt>
                <c:pt idx="30">
                  <c:v>1.2366999999999999</c:v>
                </c:pt>
                <c:pt idx="31">
                  <c:v>1.2305999999999999</c:v>
                </c:pt>
                <c:pt idx="32">
                  <c:v>1.1952</c:v>
                </c:pt>
                <c:pt idx="33">
                  <c:v>1.3004</c:v>
                </c:pt>
                <c:pt idx="34">
                  <c:v>1.3855999999999999</c:v>
                </c:pt>
                <c:pt idx="35">
                  <c:v>1.3567</c:v>
                </c:pt>
                <c:pt idx="36">
                  <c:v>1.2519</c:v>
                </c:pt>
                <c:pt idx="37">
                  <c:v>1.3194999999999999</c:v>
                </c:pt>
                <c:pt idx="38">
                  <c:v>1.3508</c:v>
                </c:pt>
                <c:pt idx="39">
                  <c:v>1.3448</c:v>
                </c:pt>
                <c:pt idx="40">
                  <c:v>1.3096000000000001</c:v>
                </c:pt>
                <c:pt idx="41">
                  <c:v>1.2087000000000001</c:v>
                </c:pt>
                <c:pt idx="42">
                  <c:v>1.2706999999999999</c:v>
                </c:pt>
                <c:pt idx="43">
                  <c:v>1.2008000000000001</c:v>
                </c:pt>
                <c:pt idx="44">
                  <c:v>1.2512000000000001</c:v>
                </c:pt>
                <c:pt idx="45">
                  <c:v>1.4992000000000001</c:v>
                </c:pt>
                <c:pt idx="46">
                  <c:v>1.4113</c:v>
                </c:pt>
                <c:pt idx="47">
                  <c:v>1.3662000000000001</c:v>
                </c:pt>
                <c:pt idx="48">
                  <c:v>1.3887</c:v>
                </c:pt>
                <c:pt idx="49">
                  <c:v>1.4539</c:v>
                </c:pt>
                <c:pt idx="50">
                  <c:v>2.3031999999999999</c:v>
                </c:pt>
                <c:pt idx="51">
                  <c:v>1.6486000000000001</c:v>
                </c:pt>
                <c:pt idx="52">
                  <c:v>1.9376</c:v>
                </c:pt>
                <c:pt idx="53">
                  <c:v>1.5417000000000001</c:v>
                </c:pt>
                <c:pt idx="54">
                  <c:v>1.4179999999999999</c:v>
                </c:pt>
                <c:pt idx="55">
                  <c:v>1.4414</c:v>
                </c:pt>
                <c:pt idx="56">
                  <c:v>1.5933999999999999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1.5296000000000001</c:v>
                </c:pt>
                <c:pt idx="62">
                  <c:v>1.3715999999999999</c:v>
                </c:pt>
                <c:pt idx="63">
                  <c:v>1.3468</c:v>
                </c:pt>
                <c:pt idx="64">
                  <c:v>1.6242000000000001</c:v>
                </c:pt>
                <c:pt idx="65">
                  <c:v>1.3732</c:v>
                </c:pt>
                <c:pt idx="66">
                  <c:v>1.3733</c:v>
                </c:pt>
                <c:pt idx="67">
                  <c:v>1.5881000000000001</c:v>
                </c:pt>
                <c:pt idx="68">
                  <c:v>1.758</c:v>
                </c:pt>
                <c:pt idx="69">
                  <c:v>3.4982000000000002</c:v>
                </c:pt>
                <c:pt idx="70">
                  <c:v>1.9004000000000001</c:v>
                </c:pt>
                <c:pt idx="71">
                  <c:v>1.8492</c:v>
                </c:pt>
                <c:pt idx="72">
                  <c:v>2.2488000000000001</c:v>
                </c:pt>
                <c:pt idx="73">
                  <c:v>4.2592999999999996</c:v>
                </c:pt>
                <c:pt idx="74">
                  <c:v>2.2086000000000001</c:v>
                </c:pt>
                <c:pt idx="75">
                  <c:v>3.2884000000000002</c:v>
                </c:pt>
                <c:pt idx="76">
                  <c:v>2.5377999999999998</c:v>
                </c:pt>
                <c:pt idx="77">
                  <c:v>2.9923000000000002</c:v>
                </c:pt>
                <c:pt idx="78">
                  <c:v>1.7357</c:v>
                </c:pt>
                <c:pt idx="79">
                  <c:v>1.8507</c:v>
                </c:pt>
                <c:pt idx="80">
                  <c:v>4.1707000000000001</c:v>
                </c:pt>
                <c:pt idx="81">
                  <c:v>2.4504000000000001</c:v>
                </c:pt>
                <c:pt idx="82">
                  <c:v>2.2052999999999998</c:v>
                </c:pt>
                <c:pt idx="83">
                  <c:v>2.1657000000000002</c:v>
                </c:pt>
                <c:pt idx="84">
                  <c:v>2.8048999999999999</c:v>
                </c:pt>
                <c:pt idx="85">
                  <c:v>2.0219999999999998</c:v>
                </c:pt>
                <c:pt idx="86">
                  <c:v>2.2688999999999999</c:v>
                </c:pt>
                <c:pt idx="87">
                  <c:v>2.4175</c:v>
                </c:pt>
                <c:pt idx="88">
                  <c:v>2.4998999999999998</c:v>
                </c:pt>
                <c:pt idx="89">
                  <c:v>2.3435000000000001</c:v>
                </c:pt>
                <c:pt idx="90">
                  <c:v>3.3704000000000001</c:v>
                </c:pt>
                <c:pt idx="91">
                  <c:v>3.5293000000000001</c:v>
                </c:pt>
                <c:pt idx="92">
                  <c:v>3.101</c:v>
                </c:pt>
                <c:pt idx="93">
                  <c:v>2.8694999999999999</c:v>
                </c:pt>
                <c:pt idx="94">
                  <c:v>2.8043999999999998</c:v>
                </c:pt>
                <c:pt idx="95">
                  <c:v>2.9620000000000002</c:v>
                </c:pt>
                <c:pt idx="96">
                  <c:v>4.5422000000000002</c:v>
                </c:pt>
                <c:pt idx="97">
                  <c:v>2.9903</c:v>
                </c:pt>
                <c:pt idx="98">
                  <c:v>3.8336999999999999</c:v>
                </c:pt>
                <c:pt idx="99">
                  <c:v>3.6844000000000001</c:v>
                </c:pt>
                <c:pt idx="100">
                  <c:v>3.4403000000000001</c:v>
                </c:pt>
                <c:pt idx="101">
                  <c:v>3.7898000000000001</c:v>
                </c:pt>
                <c:pt idx="102">
                  <c:v>3.5152000000000001</c:v>
                </c:pt>
                <c:pt idx="103">
                  <c:v>3.3635999999999999</c:v>
                </c:pt>
                <c:pt idx="104">
                  <c:v>3.5264000000000002</c:v>
                </c:pt>
                <c:pt idx="105">
                  <c:v>3.8721000000000001</c:v>
                </c:pt>
                <c:pt idx="106">
                  <c:v>4.0742000000000003</c:v>
                </c:pt>
                <c:pt idx="107">
                  <c:v>3.9922</c:v>
                </c:pt>
                <c:pt idx="108">
                  <c:v>4.4638999999999998</c:v>
                </c:pt>
                <c:pt idx="109">
                  <c:v>4.7831000000000001</c:v>
                </c:pt>
                <c:pt idx="110">
                  <c:v>5.3788999999999998</c:v>
                </c:pt>
                <c:pt idx="111">
                  <c:v>4.9104999999999999</c:v>
                </c:pt>
                <c:pt idx="112">
                  <c:v>4.5986000000000002</c:v>
                </c:pt>
                <c:pt idx="113">
                  <c:v>5.1620999999999997</c:v>
                </c:pt>
                <c:pt idx="114">
                  <c:v>5.4122000000000003</c:v>
                </c:pt>
                <c:pt idx="115">
                  <c:v>4.7286000000000001</c:v>
                </c:pt>
                <c:pt idx="116">
                  <c:v>5.4913999999999996</c:v>
                </c:pt>
                <c:pt idx="117">
                  <c:v>5.5244999999999997</c:v>
                </c:pt>
                <c:pt idx="118">
                  <c:v>5.3571</c:v>
                </c:pt>
                <c:pt idx="119">
                  <c:v>5.5076999999999998</c:v>
                </c:pt>
                <c:pt idx="120">
                  <c:v>5.6753</c:v>
                </c:pt>
                <c:pt idx="121">
                  <c:v>5.8182999999999998</c:v>
                </c:pt>
                <c:pt idx="122">
                  <c:v>5.5815000000000001</c:v>
                </c:pt>
                <c:pt idx="123">
                  <c:v>5.6295999999999999</c:v>
                </c:pt>
                <c:pt idx="124">
                  <c:v>5.7792000000000003</c:v>
                </c:pt>
                <c:pt idx="125">
                  <c:v>5.3941999999999997</c:v>
                </c:pt>
                <c:pt idx="126">
                  <c:v>4.8196000000000003</c:v>
                </c:pt>
                <c:pt idx="127">
                  <c:v>5.8345000000000002</c:v>
                </c:pt>
                <c:pt idx="128">
                  <c:v>5.8815</c:v>
                </c:pt>
                <c:pt idx="129">
                  <c:v>5.4635999999999996</c:v>
                </c:pt>
                <c:pt idx="130">
                  <c:v>5.3426</c:v>
                </c:pt>
                <c:pt idx="131">
                  <c:v>5.2159000000000004</c:v>
                </c:pt>
                <c:pt idx="132">
                  <c:v>5.4771999999999998</c:v>
                </c:pt>
                <c:pt idx="133">
                  <c:v>6.141</c:v>
                </c:pt>
                <c:pt idx="134">
                  <c:v>5.4138999999999999</c:v>
                </c:pt>
                <c:pt idx="135">
                  <c:v>6.4223999999999997</c:v>
                </c:pt>
                <c:pt idx="136">
                  <c:v>5.4828999999999999</c:v>
                </c:pt>
                <c:pt idx="137">
                  <c:v>5.7458999999999998</c:v>
                </c:pt>
                <c:pt idx="138">
                  <c:v>5.3766999999999996</c:v>
                </c:pt>
                <c:pt idx="139">
                  <c:v>5.2603999999999997</c:v>
                </c:pt>
                <c:pt idx="140">
                  <c:v>5.8634000000000004</c:v>
                </c:pt>
                <c:pt idx="141">
                  <c:v>5.4684999999999997</c:v>
                </c:pt>
                <c:pt idx="142">
                  <c:v>6.3971999999999998</c:v>
                </c:pt>
                <c:pt idx="143">
                  <c:v>7.1597999999999997</c:v>
                </c:pt>
                <c:pt idx="144">
                  <c:v>6.6833</c:v>
                </c:pt>
                <c:pt idx="145">
                  <c:v>6.3430999999999997</c:v>
                </c:pt>
                <c:pt idx="146">
                  <c:v>6.5572999999999997</c:v>
                </c:pt>
                <c:pt idx="147">
                  <c:v>6.1890000000000001</c:v>
                </c:pt>
                <c:pt idx="148">
                  <c:v>6.3808999999999996</c:v>
                </c:pt>
                <c:pt idx="149">
                  <c:v>6.9976000000000003</c:v>
                </c:pt>
                <c:pt idx="150">
                  <c:v>7.0606</c:v>
                </c:pt>
                <c:pt idx="151">
                  <c:v>7.8912000000000004</c:v>
                </c:pt>
                <c:pt idx="152">
                  <c:v>6.7525000000000004</c:v>
                </c:pt>
                <c:pt idx="153">
                  <c:v>7.0997000000000003</c:v>
                </c:pt>
                <c:pt idx="154">
                  <c:v>7.5159000000000002</c:v>
                </c:pt>
                <c:pt idx="155">
                  <c:v>7.4706000000000001</c:v>
                </c:pt>
                <c:pt idx="156">
                  <c:v>6.4321999999999999</c:v>
                </c:pt>
                <c:pt idx="157">
                  <c:v>7.2397999999999998</c:v>
                </c:pt>
                <c:pt idx="158">
                  <c:v>8.4202999999999992</c:v>
                </c:pt>
                <c:pt idx="159">
                  <c:v>9.2074999999999996</c:v>
                </c:pt>
                <c:pt idx="160">
                  <c:v>8.6004000000000005</c:v>
                </c:pt>
                <c:pt idx="161">
                  <c:v>7.2793999999999999</c:v>
                </c:pt>
                <c:pt idx="162">
                  <c:v>6.8097000000000003</c:v>
                </c:pt>
                <c:pt idx="163">
                  <c:v>6.7911000000000001</c:v>
                </c:pt>
                <c:pt idx="164">
                  <c:v>6.2736000000000001</c:v>
                </c:pt>
                <c:pt idx="165">
                  <c:v>6.4432999999999998</c:v>
                </c:pt>
                <c:pt idx="166">
                  <c:v>7.1299000000000001</c:v>
                </c:pt>
                <c:pt idx="167">
                  <c:v>6.766</c:v>
                </c:pt>
                <c:pt idx="168">
                  <c:v>6.4076000000000004</c:v>
                </c:pt>
                <c:pt idx="169">
                  <c:v>7.4744000000000002</c:v>
                </c:pt>
                <c:pt idx="170">
                  <c:v>7.5358999999999998</c:v>
                </c:pt>
                <c:pt idx="171">
                  <c:v>7.9988999999999999</c:v>
                </c:pt>
                <c:pt idx="172">
                  <c:v>11.569100000000001</c:v>
                </c:pt>
                <c:pt idx="173">
                  <c:v>7.2725</c:v>
                </c:pt>
                <c:pt idx="174">
                  <c:v>8.3126999999999995</c:v>
                </c:pt>
                <c:pt idx="175">
                  <c:v>7.4779</c:v>
                </c:pt>
                <c:pt idx="176">
                  <c:v>6.8250000000000002</c:v>
                </c:pt>
                <c:pt idx="177">
                  <c:v>6.5994000000000002</c:v>
                </c:pt>
                <c:pt idx="178">
                  <c:v>7.0769000000000002</c:v>
                </c:pt>
                <c:pt idx="179">
                  <c:v>10.065300000000001</c:v>
                </c:pt>
                <c:pt idx="180">
                  <c:v>6.4962999999999997</c:v>
                </c:pt>
                <c:pt idx="181">
                  <c:v>6.5629</c:v>
                </c:pt>
                <c:pt idx="182">
                  <c:v>6.5359999999999996</c:v>
                </c:pt>
                <c:pt idx="183">
                  <c:v>6.4227999999999996</c:v>
                </c:pt>
                <c:pt idx="184">
                  <c:v>6.9184000000000001</c:v>
                </c:pt>
                <c:pt idx="185">
                  <c:v>6.9001000000000001</c:v>
                </c:pt>
                <c:pt idx="186">
                  <c:v>6.0727000000000002</c:v>
                </c:pt>
                <c:pt idx="187">
                  <c:v>6.3094000000000001</c:v>
                </c:pt>
                <c:pt idx="188">
                  <c:v>7.3122999999999996</c:v>
                </c:pt>
                <c:pt idx="189">
                  <c:v>6.0570000000000004</c:v>
                </c:pt>
                <c:pt idx="190">
                  <c:v>5.7515000000000001</c:v>
                </c:pt>
                <c:pt idx="191">
                  <c:v>7.6082000000000001</c:v>
                </c:pt>
                <c:pt idx="192">
                  <c:v>7.8361999999999998</c:v>
                </c:pt>
                <c:pt idx="193">
                  <c:v>8.1781000000000006</c:v>
                </c:pt>
                <c:pt idx="194">
                  <c:v>9.1762999999999995</c:v>
                </c:pt>
                <c:pt idx="195">
                  <c:v>9.7380999999999993</c:v>
                </c:pt>
                <c:pt idx="196">
                  <c:v>8.6434999999999995</c:v>
                </c:pt>
                <c:pt idx="197">
                  <c:v>7.1386000000000003</c:v>
                </c:pt>
                <c:pt idx="198">
                  <c:v>8.0277999999999992</c:v>
                </c:pt>
                <c:pt idx="199">
                  <c:v>8.1385000000000005</c:v>
                </c:pt>
                <c:pt idx="200">
                  <c:v>8.0795999999999992</c:v>
                </c:pt>
                <c:pt idx="201">
                  <c:v>6.9774000000000003</c:v>
                </c:pt>
                <c:pt idx="202">
                  <c:v>7.3365</c:v>
                </c:pt>
                <c:pt idx="203">
                  <c:v>6.6536</c:v>
                </c:pt>
                <c:pt idx="204">
                  <c:v>8.0663999999999998</c:v>
                </c:pt>
                <c:pt idx="205">
                  <c:v>7.9147999999999996</c:v>
                </c:pt>
                <c:pt idx="206">
                  <c:v>6.4390999999999998</c:v>
                </c:pt>
                <c:pt idx="207">
                  <c:v>7.1181999999999999</c:v>
                </c:pt>
                <c:pt idx="208">
                  <c:v>8.0678999999999998</c:v>
                </c:pt>
                <c:pt idx="209">
                  <c:v>7.3619000000000003</c:v>
                </c:pt>
                <c:pt idx="210">
                  <c:v>6.8140000000000001</c:v>
                </c:pt>
                <c:pt idx="211">
                  <c:v>6.9855999999999998</c:v>
                </c:pt>
                <c:pt idx="212">
                  <c:v>7.9573999999999998</c:v>
                </c:pt>
                <c:pt idx="213">
                  <c:v>8.1556999999999995</c:v>
                </c:pt>
                <c:pt idx="214">
                  <c:v>8.4280000000000008</c:v>
                </c:pt>
                <c:pt idx="215">
                  <c:v>6.5328999999999997</c:v>
                </c:pt>
                <c:pt idx="216">
                  <c:v>7.9978999999999996</c:v>
                </c:pt>
                <c:pt idx="217">
                  <c:v>8.0858000000000008</c:v>
                </c:pt>
                <c:pt idx="218">
                  <c:v>8.1343999999999994</c:v>
                </c:pt>
                <c:pt idx="219">
                  <c:v>7.7619999999999996</c:v>
                </c:pt>
                <c:pt idx="220">
                  <c:v>8.1282999999999994</c:v>
                </c:pt>
                <c:pt idx="221">
                  <c:v>7.1388999999999996</c:v>
                </c:pt>
                <c:pt idx="222">
                  <c:v>9.7561999999999998</c:v>
                </c:pt>
                <c:pt idx="223">
                  <c:v>7.2633000000000001</c:v>
                </c:pt>
                <c:pt idx="224">
                  <c:v>7.0941000000000001</c:v>
                </c:pt>
                <c:pt idx="225">
                  <c:v>8.3657000000000004</c:v>
                </c:pt>
                <c:pt idx="226">
                  <c:v>9.1742000000000008</c:v>
                </c:pt>
                <c:pt idx="227">
                  <c:v>7.6026999999999996</c:v>
                </c:pt>
                <c:pt idx="228">
                  <c:v>6.2191999999999998</c:v>
                </c:pt>
                <c:pt idx="229">
                  <c:v>8.5622000000000007</c:v>
                </c:pt>
                <c:pt idx="230">
                  <c:v>8.1940000000000008</c:v>
                </c:pt>
                <c:pt idx="231">
                  <c:v>6.4269999999999996</c:v>
                </c:pt>
                <c:pt idx="232">
                  <c:v>6.0876000000000001</c:v>
                </c:pt>
                <c:pt idx="233">
                  <c:v>8.1745999999999999</c:v>
                </c:pt>
                <c:pt idx="234">
                  <c:v>6.7660999999999998</c:v>
                </c:pt>
                <c:pt idx="235">
                  <c:v>7.1855000000000002</c:v>
                </c:pt>
                <c:pt idx="236">
                  <c:v>8.2897999999999996</c:v>
                </c:pt>
                <c:pt idx="237">
                  <c:v>8.8521999999999998</c:v>
                </c:pt>
                <c:pt idx="238">
                  <c:v>6.7077999999999998</c:v>
                </c:pt>
                <c:pt idx="239">
                  <c:v>7.0693999999999999</c:v>
                </c:pt>
                <c:pt idx="240">
                  <c:v>6.5759999999999996</c:v>
                </c:pt>
                <c:pt idx="241">
                  <c:v>7.1967999999999996</c:v>
                </c:pt>
                <c:pt idx="242">
                  <c:v>5.6544999999999996</c:v>
                </c:pt>
                <c:pt idx="243">
                  <c:v>6.2058999999999997</c:v>
                </c:pt>
                <c:pt idx="244">
                  <c:v>5.6685999999999996</c:v>
                </c:pt>
                <c:pt idx="245">
                  <c:v>6.1710000000000003</c:v>
                </c:pt>
                <c:pt idx="246">
                  <c:v>8.1021999999999998</c:v>
                </c:pt>
                <c:pt idx="247">
                  <c:v>7.4931999999999999</c:v>
                </c:pt>
                <c:pt idx="248">
                  <c:v>7.1390000000000002</c:v>
                </c:pt>
                <c:pt idx="249">
                  <c:v>7.7160000000000002</c:v>
                </c:pt>
                <c:pt idx="250">
                  <c:v>7.2755000000000001</c:v>
                </c:pt>
                <c:pt idx="251">
                  <c:v>7.4046000000000003</c:v>
                </c:pt>
                <c:pt idx="252">
                  <c:v>7.0026999999999999</c:v>
                </c:pt>
                <c:pt idx="253">
                  <c:v>6.8429000000000002</c:v>
                </c:pt>
                <c:pt idx="254">
                  <c:v>7.8657000000000004</c:v>
                </c:pt>
                <c:pt idx="255">
                  <c:v>6.9378000000000002</c:v>
                </c:pt>
                <c:pt idx="256">
                  <c:v>6.3472999999999997</c:v>
                </c:pt>
                <c:pt idx="257">
                  <c:v>5.7873999999999999</c:v>
                </c:pt>
                <c:pt idx="258">
                  <c:v>6.7366999999999999</c:v>
                </c:pt>
                <c:pt idx="259">
                  <c:v>6.9570999999999996</c:v>
                </c:pt>
                <c:pt idx="260">
                  <c:v>6.7031000000000001</c:v>
                </c:pt>
                <c:pt idx="261">
                  <c:v>7.1081000000000003</c:v>
                </c:pt>
                <c:pt idx="262">
                  <c:v>6.9977999999999998</c:v>
                </c:pt>
                <c:pt idx="263">
                  <c:v>7.2390999999999996</c:v>
                </c:pt>
                <c:pt idx="264">
                  <c:v>6.7186000000000003</c:v>
                </c:pt>
                <c:pt idx="265">
                  <c:v>6.8578999999999999</c:v>
                </c:pt>
                <c:pt idx="266">
                  <c:v>6.9683999999999999</c:v>
                </c:pt>
                <c:pt idx="267">
                  <c:v>10.2681</c:v>
                </c:pt>
                <c:pt idx="268">
                  <c:v>6.6020000000000003</c:v>
                </c:pt>
                <c:pt idx="269">
                  <c:v>8.6814999999999998</c:v>
                </c:pt>
                <c:pt idx="270">
                  <c:v>7.3284000000000002</c:v>
                </c:pt>
                <c:pt idx="271">
                  <c:v>7.9542000000000002</c:v>
                </c:pt>
                <c:pt idx="272">
                  <c:v>6.0721999999999996</c:v>
                </c:pt>
                <c:pt idx="273">
                  <c:v>7.0362</c:v>
                </c:pt>
                <c:pt idx="274">
                  <c:v>6.6097999999999999</c:v>
                </c:pt>
                <c:pt idx="275">
                  <c:v>7.6262999999999996</c:v>
                </c:pt>
                <c:pt idx="276">
                  <c:v>6.5579000000000001</c:v>
                </c:pt>
                <c:pt idx="277">
                  <c:v>6.7049000000000003</c:v>
                </c:pt>
                <c:pt idx="278">
                  <c:v>6.5133999999999999</c:v>
                </c:pt>
                <c:pt idx="279">
                  <c:v>6.5904999999999996</c:v>
                </c:pt>
                <c:pt idx="280">
                  <c:v>7.7224000000000004</c:v>
                </c:pt>
                <c:pt idx="281">
                  <c:v>7.8507999999999996</c:v>
                </c:pt>
                <c:pt idx="282">
                  <c:v>6.1661000000000001</c:v>
                </c:pt>
                <c:pt idx="283">
                  <c:v>6.9684999999999997</c:v>
                </c:pt>
                <c:pt idx="284">
                  <c:v>7.6988000000000003</c:v>
                </c:pt>
                <c:pt idx="285">
                  <c:v>8.9842999999999993</c:v>
                </c:pt>
                <c:pt idx="286">
                  <c:v>6.5281000000000002</c:v>
                </c:pt>
                <c:pt idx="287">
                  <c:v>5.7899000000000003</c:v>
                </c:pt>
                <c:pt idx="288">
                  <c:v>6.8228</c:v>
                </c:pt>
                <c:pt idx="289">
                  <c:v>7.5716999999999999</c:v>
                </c:pt>
                <c:pt idx="290">
                  <c:v>7.0388000000000002</c:v>
                </c:pt>
                <c:pt idx="291">
                  <c:v>6.5682</c:v>
                </c:pt>
                <c:pt idx="292">
                  <c:v>7.1928999999999998</c:v>
                </c:pt>
                <c:pt idx="293">
                  <c:v>8.1259999999999994</c:v>
                </c:pt>
                <c:pt idx="294">
                  <c:v>7.5400999999999998</c:v>
                </c:pt>
                <c:pt idx="295">
                  <c:v>7.1468999999999996</c:v>
                </c:pt>
                <c:pt idx="296">
                  <c:v>7.6829999999999998</c:v>
                </c:pt>
                <c:pt idx="297">
                  <c:v>7.4683000000000002</c:v>
                </c:pt>
                <c:pt idx="298">
                  <c:v>8.6937999999999995</c:v>
                </c:pt>
                <c:pt idx="299">
                  <c:v>6.8376000000000001</c:v>
                </c:pt>
                <c:pt idx="300">
                  <c:v>7.3360000000000003</c:v>
                </c:pt>
                <c:pt idx="301">
                  <c:v>7.7192999999999996</c:v>
                </c:pt>
                <c:pt idx="302">
                  <c:v>7.1993</c:v>
                </c:pt>
                <c:pt idx="303">
                  <c:v>7.2637999999999998</c:v>
                </c:pt>
                <c:pt idx="304">
                  <c:v>7.8746999999999998</c:v>
                </c:pt>
                <c:pt idx="305">
                  <c:v>8.0822000000000003</c:v>
                </c:pt>
                <c:pt idx="306">
                  <c:v>7.5918000000000001</c:v>
                </c:pt>
                <c:pt idx="307">
                  <c:v>8.0459999999999994</c:v>
                </c:pt>
                <c:pt idx="308">
                  <c:v>6.9104999999999999</c:v>
                </c:pt>
                <c:pt idx="309">
                  <c:v>7.2938000000000001</c:v>
                </c:pt>
                <c:pt idx="310">
                  <c:v>7.5449000000000002</c:v>
                </c:pt>
                <c:pt idx="311">
                  <c:v>7.0869</c:v>
                </c:pt>
                <c:pt idx="312">
                  <c:v>7.5915999999999997</c:v>
                </c:pt>
                <c:pt idx="313">
                  <c:v>8.2041000000000004</c:v>
                </c:pt>
                <c:pt idx="314">
                  <c:v>8.2141000000000002</c:v>
                </c:pt>
                <c:pt idx="315">
                  <c:v>8.4650999999999996</c:v>
                </c:pt>
                <c:pt idx="316">
                  <c:v>7.4560000000000004</c:v>
                </c:pt>
                <c:pt idx="317">
                  <c:v>9.1310000000000002</c:v>
                </c:pt>
                <c:pt idx="318">
                  <c:v>9.0668000000000006</c:v>
                </c:pt>
                <c:pt idx="319">
                  <c:v>8.3719999999999999</c:v>
                </c:pt>
                <c:pt idx="320">
                  <c:v>8.2263999999999999</c:v>
                </c:pt>
                <c:pt idx="321">
                  <c:v>8.1074000000000002</c:v>
                </c:pt>
                <c:pt idx="322">
                  <c:v>9.3221000000000007</c:v>
                </c:pt>
                <c:pt idx="323">
                  <c:v>8.1082000000000001</c:v>
                </c:pt>
                <c:pt idx="324">
                  <c:v>8.9505999999999997</c:v>
                </c:pt>
                <c:pt idx="325">
                  <c:v>8.5778999999999996</c:v>
                </c:pt>
                <c:pt idx="326">
                  <c:v>9.4853000000000005</c:v>
                </c:pt>
                <c:pt idx="327">
                  <c:v>11.025700000000001</c:v>
                </c:pt>
                <c:pt idx="328">
                  <c:v>10.529500000000001</c:v>
                </c:pt>
                <c:pt idx="329">
                  <c:v>9.3674999999999997</c:v>
                </c:pt>
                <c:pt idx="330">
                  <c:v>10.2956</c:v>
                </c:pt>
                <c:pt idx="331">
                  <c:v>9.9283999999999999</c:v>
                </c:pt>
                <c:pt idx="332">
                  <c:v>10.4726</c:v>
                </c:pt>
                <c:pt idx="333">
                  <c:v>11.204599999999999</c:v>
                </c:pt>
                <c:pt idx="334">
                  <c:v>13.116099999999999</c:v>
                </c:pt>
                <c:pt idx="335">
                  <c:v>13.837899999999999</c:v>
                </c:pt>
                <c:pt idx="336">
                  <c:v>18.290700000000001</c:v>
                </c:pt>
                <c:pt idx="337">
                  <c:v>14.588699999999999</c:v>
                </c:pt>
                <c:pt idx="338">
                  <c:v>13.644600000000001</c:v>
                </c:pt>
                <c:pt idx="339">
                  <c:v>13.733700000000001</c:v>
                </c:pt>
                <c:pt idx="340">
                  <c:v>13.827400000000001</c:v>
                </c:pt>
                <c:pt idx="341">
                  <c:v>14.4734</c:v>
                </c:pt>
                <c:pt idx="342">
                  <c:v>14.771000000000001</c:v>
                </c:pt>
                <c:pt idx="343">
                  <c:v>14.4404</c:v>
                </c:pt>
                <c:pt idx="344">
                  <c:v>17.032599999999999</c:v>
                </c:pt>
                <c:pt idx="345">
                  <c:v>14.833600000000001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15.309900000000001</c:v>
                </c:pt>
                <c:pt idx="349">
                  <c:v>14.2159</c:v>
                </c:pt>
                <c:pt idx="350">
                  <c:v>12.904199999999999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13.672599999999999</c:v>
                </c:pt>
                <c:pt idx="354">
                  <c:v>12.108700000000001</c:v>
                </c:pt>
                <c:pt idx="355">
                  <c:v>13.101599999999999</c:v>
                </c:pt>
                <c:pt idx="356">
                  <c:v>15.244300000000001</c:v>
                </c:pt>
                <c:pt idx="357">
                  <c:v>13.6493</c:v>
                </c:pt>
                <c:pt idx="358">
                  <c:v>12.721399999999999</c:v>
                </c:pt>
                <c:pt idx="359">
                  <c:v>15.3652</c:v>
                </c:pt>
                <c:pt idx="360">
                  <c:v>16.764700000000001</c:v>
                </c:pt>
                <c:pt idx="361">
                  <c:v>18.011299999999999</c:v>
                </c:pt>
                <c:pt idx="362">
                  <c:v>16.607600000000001</c:v>
                </c:pt>
                <c:pt idx="363">
                  <c:v>20.063099999999999</c:v>
                </c:pt>
                <c:pt idx="364">
                  <c:v>18.1828</c:v>
                </c:pt>
                <c:pt idx="365">
                  <c:v>19.039100000000001</c:v>
                </c:pt>
                <c:pt idx="366">
                  <c:v>18.195399999999999</c:v>
                </c:pt>
                <c:pt idx="367">
                  <c:v>20.2849</c:v>
                </c:pt>
                <c:pt idx="368">
                  <c:v>20.055599999999998</c:v>
                </c:pt>
                <c:pt idx="369">
                  <c:v>19.145800000000001</c:v>
                </c:pt>
                <c:pt idx="370">
                  <c:v>19.130099999999999</c:v>
                </c:pt>
                <c:pt idx="371">
                  <c:v>22.865600000000001</c:v>
                </c:pt>
                <c:pt idx="372">
                  <c:v>24.8476</c:v>
                </c:pt>
                <c:pt idx="373">
                  <c:v>27.220800000000001</c:v>
                </c:pt>
                <c:pt idx="374">
                  <c:v>28.791399999999999</c:v>
                </c:pt>
                <c:pt idx="375">
                  <c:v>34.233499999999999</c:v>
                </c:pt>
                <c:pt idx="376">
                  <c:v>34.176099999999998</c:v>
                </c:pt>
                <c:pt idx="377">
                  <c:v>28.058199999999999</c:v>
                </c:pt>
                <c:pt idx="378">
                  <c:v>28.290199999999999</c:v>
                </c:pt>
                <c:pt idx="379">
                  <c:v>36.7166</c:v>
                </c:pt>
                <c:pt idx="380">
                  <c:v>38.741700000000002</c:v>
                </c:pt>
                <c:pt idx="381">
                  <c:v>34.298299999999998</c:v>
                </c:pt>
                <c:pt idx="382">
                  <c:v>36.932600000000001</c:v>
                </c:pt>
                <c:pt idx="383">
                  <c:v>38.795999999999999</c:v>
                </c:pt>
                <c:pt idx="384">
                  <c:v>38.715899999999998</c:v>
                </c:pt>
                <c:pt idx="385">
                  <c:v>45.1023</c:v>
                </c:pt>
                <c:pt idx="386">
                  <c:v>54.411799999999999</c:v>
                </c:pt>
                <c:pt idx="387">
                  <c:v>48.521900000000002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54.655500000000004</c:v>
                </c:pt>
                <c:pt idx="391">
                  <c:v>56.487099999999998</c:v>
                </c:pt>
                <c:pt idx="392">
                  <c:v>49.089100000000002</c:v>
                </c:pt>
                <c:pt idx="393">
                  <c:v>57.116500000000002</c:v>
                </c:pt>
                <c:pt idx="394">
                  <c:v>54.039099999999998</c:v>
                </c:pt>
                <c:pt idx="395">
                  <c:v>48.682600000000001</c:v>
                </c:pt>
                <c:pt idx="396">
                  <c:v>54.709099999999999</c:v>
                </c:pt>
                <c:pt idx="397">
                  <c:v>55.162300000000002</c:v>
                </c:pt>
                <c:pt idx="398">
                  <c:v>54.584600000000002</c:v>
                </c:pt>
                <c:pt idx="399">
                  <c:v>47.628700000000002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6-1041-A54A-6A4110E5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7552"/>
        <c:axId val="-441175072"/>
        <c:extLst/>
      </c:lineChart>
      <c:lineChart>
        <c:grouping val="standard"/>
        <c:varyColors val="0"/>
        <c:ser>
          <c:idx val="5"/>
          <c:order val="0"/>
          <c:tx>
            <c:strRef>
              <c:f>Data!$H$5</c:f>
              <c:strCache>
                <c:ptCount val="1"/>
                <c:pt idx="0">
                  <c:v>per non-empty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Data!$H$6:$H$405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1.2859106529209623</c:v>
                </c:pt>
                <c:pt idx="5">
                  <c:v>1.9373804971319311</c:v>
                </c:pt>
                <c:pt idx="6">
                  <c:v>2.8751076658053401</c:v>
                </c:pt>
                <c:pt idx="7">
                  <c:v>1.8236062717770034</c:v>
                </c:pt>
                <c:pt idx="8">
                  <c:v>2.1277978339350181</c:v>
                </c:pt>
                <c:pt idx="9">
                  <c:v>1.9328526363226679</c:v>
                </c:pt>
                <c:pt idx="10">
                  <c:v>1.7205308352849336</c:v>
                </c:pt>
                <c:pt idx="11">
                  <c:v>3.0560248999555357</c:v>
                </c:pt>
                <c:pt idx="12">
                  <c:v>3.2600502512562812</c:v>
                </c:pt>
                <c:pt idx="13">
                  <c:v>3.7600178094390029</c:v>
                </c:pt>
                <c:pt idx="14">
                  <c:v>3.2013738250180768</c:v>
                </c:pt>
                <c:pt idx="15">
                  <c:v>3.6147201105736007</c:v>
                </c:pt>
                <c:pt idx="16">
                  <c:v>3.4530493707647629</c:v>
                </c:pt>
                <c:pt idx="17">
                  <c:v>3.8293927995701238</c:v>
                </c:pt>
                <c:pt idx="18">
                  <c:v>3.7303161810291381</c:v>
                </c:pt>
                <c:pt idx="19">
                  <c:v>3.3860350661334975</c:v>
                </c:pt>
                <c:pt idx="20">
                  <c:v>3.2305922944220815</c:v>
                </c:pt>
                <c:pt idx="21">
                  <c:v>3.3250712250712251</c:v>
                </c:pt>
                <c:pt idx="22">
                  <c:v>3.5065947242206237</c:v>
                </c:pt>
                <c:pt idx="23">
                  <c:v>3.4286114221724526</c:v>
                </c:pt>
                <c:pt idx="24">
                  <c:v>2.8410397400649838</c:v>
                </c:pt>
                <c:pt idx="25">
                  <c:v>2.8788195351266648</c:v>
                </c:pt>
                <c:pt idx="26">
                  <c:v>3.0637132901941264</c:v>
                </c:pt>
                <c:pt idx="27">
                  <c:v>2.9522207267833109</c:v>
                </c:pt>
                <c:pt idx="28">
                  <c:v>3.0263752825923134</c:v>
                </c:pt>
                <c:pt idx="29">
                  <c:v>3.3709931686810299</c:v>
                </c:pt>
                <c:pt idx="30">
                  <c:v>3.1857290056671816</c:v>
                </c:pt>
                <c:pt idx="31">
                  <c:v>3.0966280825364874</c:v>
                </c:pt>
                <c:pt idx="32">
                  <c:v>2.9115712545676007</c:v>
                </c:pt>
                <c:pt idx="33">
                  <c:v>3.0684285040113259</c:v>
                </c:pt>
                <c:pt idx="34">
                  <c:v>3.0935476668899309</c:v>
                </c:pt>
                <c:pt idx="35">
                  <c:v>3.0324094769780956</c:v>
                </c:pt>
                <c:pt idx="36">
                  <c:v>2.9394223996243252</c:v>
                </c:pt>
                <c:pt idx="37">
                  <c:v>2.8056559642781203</c:v>
                </c:pt>
                <c:pt idx="38">
                  <c:v>2.8194531413066164</c:v>
                </c:pt>
                <c:pt idx="39">
                  <c:v>2.7883060335890524</c:v>
                </c:pt>
                <c:pt idx="40">
                  <c:v>2.7558922558922561</c:v>
                </c:pt>
                <c:pt idx="41">
                  <c:v>2.7272111913357402</c:v>
                </c:pt>
                <c:pt idx="42">
                  <c:v>2.6910207539178312</c:v>
                </c:pt>
                <c:pt idx="43">
                  <c:v>2.621261733246016</c:v>
                </c:pt>
                <c:pt idx="44">
                  <c:v>2.7211831230969987</c:v>
                </c:pt>
                <c:pt idx="45">
                  <c:v>2.7923263177500464</c:v>
                </c:pt>
                <c:pt idx="46">
                  <c:v>2.7510721247563352</c:v>
                </c:pt>
                <c:pt idx="47">
                  <c:v>2.8647515202348499</c:v>
                </c:pt>
                <c:pt idx="48">
                  <c:v>2.9527960876036574</c:v>
                </c:pt>
                <c:pt idx="49">
                  <c:v>2.9359854604200324</c:v>
                </c:pt>
                <c:pt idx="50">
                  <c:v>3.8527935764469721</c:v>
                </c:pt>
                <c:pt idx="51">
                  <c:v>3.1521988527724667</c:v>
                </c:pt>
                <c:pt idx="52">
                  <c:v>3.1116107274771156</c:v>
                </c:pt>
                <c:pt idx="53">
                  <c:v>2.9055785902751601</c:v>
                </c:pt>
                <c:pt idx="54">
                  <c:v>2.9597161344187017</c:v>
                </c:pt>
                <c:pt idx="55">
                  <c:v>3.1205888720502273</c:v>
                </c:pt>
                <c:pt idx="56">
                  <c:v>3.0624639630982124</c:v>
                </c:pt>
                <c:pt idx="57">
                  <c:v>2.819695431472081</c:v>
                </c:pt>
                <c:pt idx="58">
                  <c:v>2.8820030698388335</c:v>
                </c:pt>
                <c:pt idx="59">
                  <c:v>3.0070744902205577</c:v>
                </c:pt>
                <c:pt idx="60">
                  <c:v>2.9235546038543898</c:v>
                </c:pt>
                <c:pt idx="61">
                  <c:v>3.1492690961498866</c:v>
                </c:pt>
                <c:pt idx="62">
                  <c:v>2.8557151780137415</c:v>
                </c:pt>
                <c:pt idx="63">
                  <c:v>2.8</c:v>
                </c:pt>
                <c:pt idx="64">
                  <c:v>3.2386839481555336</c:v>
                </c:pt>
                <c:pt idx="65">
                  <c:v>2.7640901771336552</c:v>
                </c:pt>
                <c:pt idx="66">
                  <c:v>2.8141393442622951</c:v>
                </c:pt>
                <c:pt idx="67">
                  <c:v>2.852191091954023</c:v>
                </c:pt>
                <c:pt idx="68">
                  <c:v>3.0415224913494812</c:v>
                </c:pt>
                <c:pt idx="69">
                  <c:v>4.7368991198375081</c:v>
                </c:pt>
                <c:pt idx="70">
                  <c:v>3.168389463154385</c:v>
                </c:pt>
                <c:pt idx="71">
                  <c:v>3.1347686048482792</c:v>
                </c:pt>
                <c:pt idx="72">
                  <c:v>3.6926108374384237</c:v>
                </c:pt>
                <c:pt idx="73">
                  <c:v>6.3628622647146695</c:v>
                </c:pt>
                <c:pt idx="74">
                  <c:v>3.5657087504036165</c:v>
                </c:pt>
                <c:pt idx="75">
                  <c:v>5.2396430847673674</c:v>
                </c:pt>
                <c:pt idx="76">
                  <c:v>3.8680079256210944</c:v>
                </c:pt>
                <c:pt idx="77">
                  <c:v>4.8552652928768456</c:v>
                </c:pt>
                <c:pt idx="78">
                  <c:v>3.1307720057720059</c:v>
                </c:pt>
                <c:pt idx="79">
                  <c:v>3.2417235943247502</c:v>
                </c:pt>
                <c:pt idx="80">
                  <c:v>5.8112024522781107</c:v>
                </c:pt>
                <c:pt idx="81">
                  <c:v>3.8827444145143399</c:v>
                </c:pt>
                <c:pt idx="82">
                  <c:v>3.5245325235735976</c:v>
                </c:pt>
                <c:pt idx="83">
                  <c:v>3.588566694283347</c:v>
                </c:pt>
                <c:pt idx="84">
                  <c:v>4.5320730328001293</c:v>
                </c:pt>
                <c:pt idx="85">
                  <c:v>3.5940277284038391</c:v>
                </c:pt>
                <c:pt idx="86">
                  <c:v>3.8599863899285469</c:v>
                </c:pt>
                <c:pt idx="87">
                  <c:v>4.0345460614152202</c:v>
                </c:pt>
                <c:pt idx="88">
                  <c:v>4.1416500994035781</c:v>
                </c:pt>
                <c:pt idx="89">
                  <c:v>3.7816685492980473</c:v>
                </c:pt>
                <c:pt idx="90">
                  <c:v>4.8390524048815502</c:v>
                </c:pt>
                <c:pt idx="91">
                  <c:v>4.9485417835109367</c:v>
                </c:pt>
                <c:pt idx="92">
                  <c:v>4.4414207963334285</c:v>
                </c:pt>
                <c:pt idx="93">
                  <c:v>4.2460787215152411</c:v>
                </c:pt>
                <c:pt idx="94">
                  <c:v>4.2750000000000004</c:v>
                </c:pt>
                <c:pt idx="95">
                  <c:v>4.4189169028793076</c:v>
                </c:pt>
                <c:pt idx="96">
                  <c:v>6.6241796704098004</c:v>
                </c:pt>
                <c:pt idx="97">
                  <c:v>4.403327934030334</c:v>
                </c:pt>
                <c:pt idx="98">
                  <c:v>5.1472878625134264</c:v>
                </c:pt>
                <c:pt idx="99">
                  <c:v>4.8434336795057185</c:v>
                </c:pt>
                <c:pt idx="100">
                  <c:v>4.745241379310345</c:v>
                </c:pt>
                <c:pt idx="101">
                  <c:v>5.0618405235741957</c:v>
                </c:pt>
                <c:pt idx="102">
                  <c:v>4.7515544741822113</c:v>
                </c:pt>
                <c:pt idx="103">
                  <c:v>4.4403960396039608</c:v>
                </c:pt>
                <c:pt idx="104">
                  <c:v>4.5994521977305336</c:v>
                </c:pt>
                <c:pt idx="105">
                  <c:v>4.8681166708574306</c:v>
                </c:pt>
                <c:pt idx="106">
                  <c:v>5.2233333333333336</c:v>
                </c:pt>
                <c:pt idx="107">
                  <c:v>5.0668866607437488</c:v>
                </c:pt>
                <c:pt idx="108">
                  <c:v>5.5645724258289704</c:v>
                </c:pt>
                <c:pt idx="109">
                  <c:v>5.9321592459382364</c:v>
                </c:pt>
                <c:pt idx="110">
                  <c:v>6.5628355295265983</c:v>
                </c:pt>
                <c:pt idx="111">
                  <c:v>6.1212914485165797</c:v>
                </c:pt>
                <c:pt idx="112">
                  <c:v>5.9024515466563985</c:v>
                </c:pt>
                <c:pt idx="113">
                  <c:v>6.6693798449612407</c:v>
                </c:pt>
                <c:pt idx="114">
                  <c:v>6.9387179487179491</c:v>
                </c:pt>
                <c:pt idx="115">
                  <c:v>6.263876010067559</c:v>
                </c:pt>
                <c:pt idx="116">
                  <c:v>7.0429652430421958</c:v>
                </c:pt>
                <c:pt idx="117">
                  <c:v>7.1533082998834647</c:v>
                </c:pt>
                <c:pt idx="118">
                  <c:v>7.1020813999734855</c:v>
                </c:pt>
                <c:pt idx="119">
                  <c:v>7.3230953330674113</c:v>
                </c:pt>
                <c:pt idx="120">
                  <c:v>7.3695623944942215</c:v>
                </c:pt>
                <c:pt idx="121">
                  <c:v>7.1311435224905013</c:v>
                </c:pt>
                <c:pt idx="122">
                  <c:v>7.5313722844420452</c:v>
                </c:pt>
                <c:pt idx="123">
                  <c:v>7.3149688149688146</c:v>
                </c:pt>
                <c:pt idx="124">
                  <c:v>7.3893364019946297</c:v>
                </c:pt>
                <c:pt idx="125">
                  <c:v>6.9873056994818654</c:v>
                </c:pt>
                <c:pt idx="126">
                  <c:v>6.578760578760579</c:v>
                </c:pt>
                <c:pt idx="127">
                  <c:v>7.684051099697089</c:v>
                </c:pt>
                <c:pt idx="128">
                  <c:v>7.9329646614513081</c:v>
                </c:pt>
                <c:pt idx="129">
                  <c:v>7.3465106897942718</c:v>
                </c:pt>
                <c:pt idx="130">
                  <c:v>7.4513249651324962</c:v>
                </c:pt>
                <c:pt idx="131">
                  <c:v>6.9249867233138609</c:v>
                </c:pt>
                <c:pt idx="132">
                  <c:v>7.3966239027683995</c:v>
                </c:pt>
                <c:pt idx="133">
                  <c:v>8.1478041661138381</c:v>
                </c:pt>
                <c:pt idx="134">
                  <c:v>7.3879639737991267</c:v>
                </c:pt>
                <c:pt idx="135">
                  <c:v>8.4761779068232812</c:v>
                </c:pt>
                <c:pt idx="136">
                  <c:v>7.2238471673254283</c:v>
                </c:pt>
                <c:pt idx="137">
                  <c:v>7.4992169146436964</c:v>
                </c:pt>
                <c:pt idx="138">
                  <c:v>7.2658108108108106</c:v>
                </c:pt>
                <c:pt idx="139">
                  <c:v>7.083759762994883</c:v>
                </c:pt>
                <c:pt idx="140">
                  <c:v>7.5656774193548388</c:v>
                </c:pt>
                <c:pt idx="141">
                  <c:v>7.0055085831411734</c:v>
                </c:pt>
                <c:pt idx="142">
                  <c:v>7.9350037211610021</c:v>
                </c:pt>
                <c:pt idx="143">
                  <c:v>8.5367831167282695</c:v>
                </c:pt>
                <c:pt idx="144">
                  <c:v>8.1315245163645216</c:v>
                </c:pt>
                <c:pt idx="145">
                  <c:v>7.7858107278752913</c:v>
                </c:pt>
                <c:pt idx="146">
                  <c:v>7.9415041782729805</c:v>
                </c:pt>
                <c:pt idx="147">
                  <c:v>7.5882785679254541</c:v>
                </c:pt>
                <c:pt idx="148">
                  <c:v>7.8611555993593694</c:v>
                </c:pt>
                <c:pt idx="149">
                  <c:v>8.3603345280764643</c:v>
                </c:pt>
                <c:pt idx="150">
                  <c:v>8.1843050886750905</c:v>
                </c:pt>
                <c:pt idx="151">
                  <c:v>9.1217200323662002</c:v>
                </c:pt>
                <c:pt idx="152">
                  <c:v>8.174939467312349</c:v>
                </c:pt>
                <c:pt idx="153">
                  <c:v>8.3300481051273021</c:v>
                </c:pt>
                <c:pt idx="154">
                  <c:v>8.8704118966127705</c:v>
                </c:pt>
                <c:pt idx="155">
                  <c:v>8.7436797752808992</c:v>
                </c:pt>
                <c:pt idx="156">
                  <c:v>7.7124700239808153</c:v>
                </c:pt>
                <c:pt idx="157">
                  <c:v>8.432098765432098</c:v>
                </c:pt>
                <c:pt idx="158">
                  <c:v>9.905069991765675</c:v>
                </c:pt>
                <c:pt idx="159">
                  <c:v>10.441710138353368</c:v>
                </c:pt>
                <c:pt idx="160">
                  <c:v>10.034301715085753</c:v>
                </c:pt>
                <c:pt idx="161">
                  <c:v>8.5529315004112334</c:v>
                </c:pt>
                <c:pt idx="162">
                  <c:v>8.2732353298505643</c:v>
                </c:pt>
                <c:pt idx="163">
                  <c:v>8.3000488878024932</c:v>
                </c:pt>
                <c:pt idx="164">
                  <c:v>7.8784377747080248</c:v>
                </c:pt>
                <c:pt idx="165">
                  <c:v>7.8471562538058706</c:v>
                </c:pt>
                <c:pt idx="166">
                  <c:v>8.7354814996324439</c:v>
                </c:pt>
                <c:pt idx="167">
                  <c:v>8.1734718531046138</c:v>
                </c:pt>
                <c:pt idx="168">
                  <c:v>7.8027277155382366</c:v>
                </c:pt>
                <c:pt idx="169">
                  <c:v>8.7965164175591379</c:v>
                </c:pt>
                <c:pt idx="170">
                  <c:v>8.745387025646977</c:v>
                </c:pt>
                <c:pt idx="171">
                  <c:v>9.1384668113789562</c:v>
                </c:pt>
                <c:pt idx="172">
                  <c:v>19.651944963478851</c:v>
                </c:pt>
                <c:pt idx="173">
                  <c:v>11.391760651629072</c:v>
                </c:pt>
                <c:pt idx="174">
                  <c:v>12.502180779064521</c:v>
                </c:pt>
                <c:pt idx="175">
                  <c:v>11.627896128129374</c:v>
                </c:pt>
                <c:pt idx="176">
                  <c:v>10.267789980442306</c:v>
                </c:pt>
                <c:pt idx="177">
                  <c:v>8.1625231910946194</c:v>
                </c:pt>
                <c:pt idx="178">
                  <c:v>8.4329122974261193</c:v>
                </c:pt>
                <c:pt idx="179">
                  <c:v>11.452156104221185</c:v>
                </c:pt>
                <c:pt idx="180">
                  <c:v>7.9455724070450096</c:v>
                </c:pt>
                <c:pt idx="181">
                  <c:v>7.9262077294685991</c:v>
                </c:pt>
                <c:pt idx="182">
                  <c:v>7.8359908883826881</c:v>
                </c:pt>
                <c:pt idx="183">
                  <c:v>8.0214812039465464</c:v>
                </c:pt>
                <c:pt idx="184">
                  <c:v>8.5275483791445836</c:v>
                </c:pt>
                <c:pt idx="185">
                  <c:v>8.5175904209356865</c:v>
                </c:pt>
                <c:pt idx="186">
                  <c:v>7.5157178217821778</c:v>
                </c:pt>
                <c:pt idx="187">
                  <c:v>7.9075072064168443</c:v>
                </c:pt>
                <c:pt idx="188">
                  <c:v>9.6252468079505071</c:v>
                </c:pt>
                <c:pt idx="189">
                  <c:v>7.9384010484927918</c:v>
                </c:pt>
                <c:pt idx="190">
                  <c:v>7.5857293590081776</c:v>
                </c:pt>
                <c:pt idx="191">
                  <c:v>10.37670485542826</c:v>
                </c:pt>
                <c:pt idx="192">
                  <c:v>9.8333542477098757</c:v>
                </c:pt>
                <c:pt idx="193">
                  <c:v>10.625048720280629</c:v>
                </c:pt>
                <c:pt idx="194">
                  <c:v>11.141694997571637</c:v>
                </c:pt>
                <c:pt idx="195">
                  <c:v>11.597118018339883</c:v>
                </c:pt>
                <c:pt idx="196">
                  <c:v>10.631611316113162</c:v>
                </c:pt>
                <c:pt idx="197">
                  <c:v>9.2170432537120721</c:v>
                </c:pt>
                <c:pt idx="198">
                  <c:v>10.347770043825728</c:v>
                </c:pt>
                <c:pt idx="199">
                  <c:v>10.119995026112907</c:v>
                </c:pt>
                <c:pt idx="200">
                  <c:v>10.701456953642385</c:v>
                </c:pt>
                <c:pt idx="201">
                  <c:v>9.2809257781324828</c:v>
                </c:pt>
                <c:pt idx="202">
                  <c:v>10.168399168399169</c:v>
                </c:pt>
                <c:pt idx="203">
                  <c:v>9.1824454871653334</c:v>
                </c:pt>
                <c:pt idx="204">
                  <c:v>10.823024285522608</c:v>
                </c:pt>
                <c:pt idx="205">
                  <c:v>10.692785733585518</c:v>
                </c:pt>
                <c:pt idx="206">
                  <c:v>9.333381649514422</c:v>
                </c:pt>
                <c:pt idx="207">
                  <c:v>10.07958085528179</c:v>
                </c:pt>
                <c:pt idx="208">
                  <c:v>11.21008753647353</c:v>
                </c:pt>
                <c:pt idx="209">
                  <c:v>10.764585465711361</c:v>
                </c:pt>
                <c:pt idx="210">
                  <c:v>10.515432098765432</c:v>
                </c:pt>
                <c:pt idx="211">
                  <c:v>10.485740018012608</c:v>
                </c:pt>
                <c:pt idx="212">
                  <c:v>11.306337027564648</c:v>
                </c:pt>
                <c:pt idx="213">
                  <c:v>11.953246372563388</c:v>
                </c:pt>
                <c:pt idx="214">
                  <c:v>12.449039881831609</c:v>
                </c:pt>
                <c:pt idx="215">
                  <c:v>10.210847139731166</c:v>
                </c:pt>
                <c:pt idx="216">
                  <c:v>11.682588372772422</c:v>
                </c:pt>
                <c:pt idx="217">
                  <c:v>11.451352499645942</c:v>
                </c:pt>
                <c:pt idx="218">
                  <c:v>10.700342015259142</c:v>
                </c:pt>
                <c:pt idx="219">
                  <c:v>10.901685393258427</c:v>
                </c:pt>
                <c:pt idx="220">
                  <c:v>11.873064563248612</c:v>
                </c:pt>
                <c:pt idx="221">
                  <c:v>10.420230623266676</c:v>
                </c:pt>
                <c:pt idx="222">
                  <c:v>13.173372940858764</c:v>
                </c:pt>
                <c:pt idx="223">
                  <c:v>10.474906259013556</c:v>
                </c:pt>
                <c:pt idx="224">
                  <c:v>10.236796536796536</c:v>
                </c:pt>
                <c:pt idx="225">
                  <c:v>10.964220183486239</c:v>
                </c:pt>
                <c:pt idx="226">
                  <c:v>12.063379355687047</c:v>
                </c:pt>
                <c:pt idx="227">
                  <c:v>10.023335530652604</c:v>
                </c:pt>
                <c:pt idx="228">
                  <c:v>8.9639665609685792</c:v>
                </c:pt>
                <c:pt idx="229">
                  <c:v>10.047172025346162</c:v>
                </c:pt>
                <c:pt idx="230">
                  <c:v>12.182575081772228</c:v>
                </c:pt>
                <c:pt idx="231">
                  <c:v>16.416347381864622</c:v>
                </c:pt>
                <c:pt idx="232">
                  <c:v>11.382946896035902</c:v>
                </c:pt>
                <c:pt idx="233">
                  <c:v>14.963573128317774</c:v>
                </c:pt>
                <c:pt idx="234">
                  <c:v>11.956352712493374</c:v>
                </c:pt>
                <c:pt idx="235">
                  <c:v>13.128996893842499</c:v>
                </c:pt>
                <c:pt idx="236">
                  <c:v>15.620501224797437</c:v>
                </c:pt>
                <c:pt idx="237">
                  <c:v>15.9844709281329</c:v>
                </c:pt>
                <c:pt idx="238">
                  <c:v>14.726234906695938</c:v>
                </c:pt>
                <c:pt idx="239">
                  <c:v>15.37829018925386</c:v>
                </c:pt>
                <c:pt idx="240">
                  <c:v>12.155268022181145</c:v>
                </c:pt>
                <c:pt idx="241">
                  <c:v>12.612688398177356</c:v>
                </c:pt>
                <c:pt idx="242">
                  <c:v>14.923462655054104</c:v>
                </c:pt>
                <c:pt idx="243">
                  <c:v>15.019119070667957</c:v>
                </c:pt>
                <c:pt idx="244">
                  <c:v>10.762483387127396</c:v>
                </c:pt>
                <c:pt idx="245">
                  <c:v>9.6708979783732953</c:v>
                </c:pt>
                <c:pt idx="246">
                  <c:v>12.815881050300538</c:v>
                </c:pt>
                <c:pt idx="247">
                  <c:v>13.450367977023873</c:v>
                </c:pt>
                <c:pt idx="248">
                  <c:v>12.87930723434963</c:v>
                </c:pt>
                <c:pt idx="249">
                  <c:v>14.374068554396423</c:v>
                </c:pt>
                <c:pt idx="250">
                  <c:v>12.316742847469104</c:v>
                </c:pt>
                <c:pt idx="251">
                  <c:v>12.824038794596467</c:v>
                </c:pt>
                <c:pt idx="252">
                  <c:v>12.429357472488462</c:v>
                </c:pt>
                <c:pt idx="253">
                  <c:v>13.222995169082125</c:v>
                </c:pt>
                <c:pt idx="254">
                  <c:v>14.469646799116997</c:v>
                </c:pt>
                <c:pt idx="255">
                  <c:v>13.950935049266036</c:v>
                </c:pt>
                <c:pt idx="256">
                  <c:v>12.919397516792184</c:v>
                </c:pt>
                <c:pt idx="257">
                  <c:v>11.672851956434046</c:v>
                </c:pt>
                <c:pt idx="258">
                  <c:v>12.878417128656089</c:v>
                </c:pt>
                <c:pt idx="259">
                  <c:v>12.530799711815561</c:v>
                </c:pt>
                <c:pt idx="260">
                  <c:v>12.191887959257912</c:v>
                </c:pt>
                <c:pt idx="261">
                  <c:v>12.733966320315298</c:v>
                </c:pt>
                <c:pt idx="262">
                  <c:v>12.036119711042312</c:v>
                </c:pt>
                <c:pt idx="263">
                  <c:v>12.442591955998624</c:v>
                </c:pt>
                <c:pt idx="264">
                  <c:v>13.683503054989817</c:v>
                </c:pt>
                <c:pt idx="265">
                  <c:v>15.498079096045197</c:v>
                </c:pt>
                <c:pt idx="266">
                  <c:v>16.022993791676246</c:v>
                </c:pt>
                <c:pt idx="267">
                  <c:v>22.547430830039527</c:v>
                </c:pt>
                <c:pt idx="268">
                  <c:v>12.314866629360194</c:v>
                </c:pt>
                <c:pt idx="269">
                  <c:v>14.716901169689779</c:v>
                </c:pt>
                <c:pt idx="270">
                  <c:v>12.6069155341476</c:v>
                </c:pt>
                <c:pt idx="271">
                  <c:v>13.603899435608005</c:v>
                </c:pt>
                <c:pt idx="272">
                  <c:v>12.055191582291046</c:v>
                </c:pt>
                <c:pt idx="273">
                  <c:v>14.114744232698094</c:v>
                </c:pt>
                <c:pt idx="274">
                  <c:v>13.310108739428111</c:v>
                </c:pt>
                <c:pt idx="275">
                  <c:v>14.167378785064091</c:v>
                </c:pt>
                <c:pt idx="276">
                  <c:v>12.182611926435074</c:v>
                </c:pt>
                <c:pt idx="277">
                  <c:v>11.932550275849795</c:v>
                </c:pt>
                <c:pt idx="278">
                  <c:v>11.534265981937311</c:v>
                </c:pt>
                <c:pt idx="279">
                  <c:v>10.900595434998346</c:v>
                </c:pt>
                <c:pt idx="280">
                  <c:v>12.024914356898163</c:v>
                </c:pt>
                <c:pt idx="281">
                  <c:v>12.553245922609531</c:v>
                </c:pt>
                <c:pt idx="282">
                  <c:v>9.9421154466301189</c:v>
                </c:pt>
                <c:pt idx="283">
                  <c:v>11.25767366720517</c:v>
                </c:pt>
                <c:pt idx="284">
                  <c:v>11.949092037870557</c:v>
                </c:pt>
                <c:pt idx="285">
                  <c:v>13.903280718043948</c:v>
                </c:pt>
                <c:pt idx="286">
                  <c:v>11.053335590924483</c:v>
                </c:pt>
                <c:pt idx="287">
                  <c:v>10.227698286521816</c:v>
                </c:pt>
                <c:pt idx="288">
                  <c:v>11.449572075851654</c:v>
                </c:pt>
                <c:pt idx="289">
                  <c:v>12.214389417648007</c:v>
                </c:pt>
                <c:pt idx="290">
                  <c:v>11.702078137988362</c:v>
                </c:pt>
                <c:pt idx="291">
                  <c:v>11.301101169993117</c:v>
                </c:pt>
                <c:pt idx="292">
                  <c:v>11.871430929196237</c:v>
                </c:pt>
                <c:pt idx="293">
                  <c:v>12.530454895913646</c:v>
                </c:pt>
                <c:pt idx="294">
                  <c:v>11.844329249136035</c:v>
                </c:pt>
                <c:pt idx="295">
                  <c:v>11.514258095698406</c:v>
                </c:pt>
                <c:pt idx="296">
                  <c:v>12.446136400453588</c:v>
                </c:pt>
                <c:pt idx="297">
                  <c:v>12.137656427758817</c:v>
                </c:pt>
                <c:pt idx="298">
                  <c:v>13.992918075004024</c:v>
                </c:pt>
                <c:pt idx="299">
                  <c:v>11.437939110070257</c:v>
                </c:pt>
                <c:pt idx="300">
                  <c:v>11.780953910390236</c:v>
                </c:pt>
                <c:pt idx="301">
                  <c:v>12.169793473119976</c:v>
                </c:pt>
                <c:pt idx="302">
                  <c:v>11.589343206696716</c:v>
                </c:pt>
                <c:pt idx="303">
                  <c:v>11.64817190506735</c:v>
                </c:pt>
                <c:pt idx="304">
                  <c:v>12.563337587747288</c:v>
                </c:pt>
                <c:pt idx="305">
                  <c:v>12.937730110453018</c:v>
                </c:pt>
                <c:pt idx="306">
                  <c:v>12.127476038338658</c:v>
                </c:pt>
                <c:pt idx="307">
                  <c:v>13.540895321440592</c:v>
                </c:pt>
                <c:pt idx="308">
                  <c:v>12.018260869565218</c:v>
                </c:pt>
                <c:pt idx="309">
                  <c:v>12.534456092112046</c:v>
                </c:pt>
                <c:pt idx="310">
                  <c:v>12.770649966147596</c:v>
                </c:pt>
                <c:pt idx="311">
                  <c:v>12.172621092408107</c:v>
                </c:pt>
                <c:pt idx="312">
                  <c:v>12.612726366506065</c:v>
                </c:pt>
                <c:pt idx="313">
                  <c:v>13.820923180592992</c:v>
                </c:pt>
                <c:pt idx="314">
                  <c:v>13.009344314222362</c:v>
                </c:pt>
                <c:pt idx="315">
                  <c:v>13.682075319217715</c:v>
                </c:pt>
                <c:pt idx="316">
                  <c:v>12.547963648603163</c:v>
                </c:pt>
                <c:pt idx="317">
                  <c:v>14.264958600218716</c:v>
                </c:pt>
                <c:pt idx="318">
                  <c:v>14.240301554892413</c:v>
                </c:pt>
                <c:pt idx="319">
                  <c:v>13.453318335208099</c:v>
                </c:pt>
                <c:pt idx="320">
                  <c:v>13.63567047903199</c:v>
                </c:pt>
                <c:pt idx="321">
                  <c:v>14.15150986210508</c:v>
                </c:pt>
                <c:pt idx="322">
                  <c:v>15.921605465414176</c:v>
                </c:pt>
                <c:pt idx="323">
                  <c:v>13.919656652360516</c:v>
                </c:pt>
                <c:pt idx="324">
                  <c:v>14.826238197780354</c:v>
                </c:pt>
                <c:pt idx="325">
                  <c:v>14.275087368946581</c:v>
                </c:pt>
                <c:pt idx="326">
                  <c:v>15.11601593625498</c:v>
                </c:pt>
                <c:pt idx="327">
                  <c:v>17.004472547809993</c:v>
                </c:pt>
                <c:pt idx="328">
                  <c:v>15.765084593502021</c:v>
                </c:pt>
                <c:pt idx="329">
                  <c:v>15.113746369796708</c:v>
                </c:pt>
                <c:pt idx="330">
                  <c:v>16.193142497640768</c:v>
                </c:pt>
                <c:pt idx="331">
                  <c:v>16.000644641418212</c:v>
                </c:pt>
                <c:pt idx="332">
                  <c:v>16.562707575517951</c:v>
                </c:pt>
                <c:pt idx="333">
                  <c:v>17.913029576338928</c:v>
                </c:pt>
                <c:pt idx="334">
                  <c:v>19.845816311090935</c:v>
                </c:pt>
                <c:pt idx="335">
                  <c:v>20.849630857315052</c:v>
                </c:pt>
                <c:pt idx="336">
                  <c:v>25.40022219136231</c:v>
                </c:pt>
                <c:pt idx="337">
                  <c:v>21.60968745371056</c:v>
                </c:pt>
                <c:pt idx="338">
                  <c:v>20.280321046373366</c:v>
                </c:pt>
                <c:pt idx="339">
                  <c:v>20.910018270401949</c:v>
                </c:pt>
                <c:pt idx="340">
                  <c:v>21.030266159695817</c:v>
                </c:pt>
                <c:pt idx="341">
                  <c:v>21.863141993957704</c:v>
                </c:pt>
                <c:pt idx="342">
                  <c:v>22.225398736081853</c:v>
                </c:pt>
                <c:pt idx="343">
                  <c:v>21.33628841607565</c:v>
                </c:pt>
                <c:pt idx="344">
                  <c:v>25.014833308855927</c:v>
                </c:pt>
                <c:pt idx="345">
                  <c:v>22.077094805774667</c:v>
                </c:pt>
                <c:pt idx="346">
                  <c:v>22.908581285036654</c:v>
                </c:pt>
                <c:pt idx="347">
                  <c:v>22.303784266984504</c:v>
                </c:pt>
                <c:pt idx="348">
                  <c:v>22.409104215456676</c:v>
                </c:pt>
                <c:pt idx="349">
                  <c:v>21.555572403335862</c:v>
                </c:pt>
                <c:pt idx="350">
                  <c:v>18.424043403769275</c:v>
                </c:pt>
                <c:pt idx="351">
                  <c:v>17.97565071368598</c:v>
                </c:pt>
                <c:pt idx="352">
                  <c:v>19.965040650406504</c:v>
                </c:pt>
                <c:pt idx="353">
                  <c:v>19.205787329681137</c:v>
                </c:pt>
                <c:pt idx="354">
                  <c:v>17.525980605007959</c:v>
                </c:pt>
                <c:pt idx="355">
                  <c:v>18.515545505935556</c:v>
                </c:pt>
                <c:pt idx="356">
                  <c:v>20.905512890839276</c:v>
                </c:pt>
                <c:pt idx="357">
                  <c:v>18.410169948745615</c:v>
                </c:pt>
                <c:pt idx="358">
                  <c:v>17.549179197130638</c:v>
                </c:pt>
                <c:pt idx="359">
                  <c:v>20.443320915380522</c:v>
                </c:pt>
                <c:pt idx="360">
                  <c:v>22.768844221105528</c:v>
                </c:pt>
                <c:pt idx="361">
                  <c:v>23.890834328160235</c:v>
                </c:pt>
                <c:pt idx="362">
                  <c:v>22.205642465570264</c:v>
                </c:pt>
                <c:pt idx="363">
                  <c:v>25.335395883318601</c:v>
                </c:pt>
                <c:pt idx="364">
                  <c:v>23.305306331709819</c:v>
                </c:pt>
                <c:pt idx="365">
                  <c:v>24.27837286406529</c:v>
                </c:pt>
                <c:pt idx="366">
                  <c:v>23.30950550858314</c:v>
                </c:pt>
                <c:pt idx="367">
                  <c:v>25.321308201223317</c:v>
                </c:pt>
                <c:pt idx="368">
                  <c:v>24.723372781065088</c:v>
                </c:pt>
                <c:pt idx="369">
                  <c:v>23.833935018050543</c:v>
                </c:pt>
                <c:pt idx="370">
                  <c:v>23.764099378881987</c:v>
                </c:pt>
                <c:pt idx="371">
                  <c:v>27.426652272999881</c:v>
                </c:pt>
                <c:pt idx="372">
                  <c:v>29.088738000468275</c:v>
                </c:pt>
                <c:pt idx="373">
                  <c:v>31.911840562719814</c:v>
                </c:pt>
                <c:pt idx="374">
                  <c:v>34.064600094652157</c:v>
                </c:pt>
                <c:pt idx="375">
                  <c:v>38.412814183123878</c:v>
                </c:pt>
                <c:pt idx="376">
                  <c:v>37.876648564778897</c:v>
                </c:pt>
                <c:pt idx="377">
                  <c:v>31.451855173186864</c:v>
                </c:pt>
                <c:pt idx="378">
                  <c:v>31.587985707905315</c:v>
                </c:pt>
                <c:pt idx="379">
                  <c:v>39.753789519272409</c:v>
                </c:pt>
                <c:pt idx="380">
                  <c:v>42.051123412569197</c:v>
                </c:pt>
                <c:pt idx="381">
                  <c:v>38.266540220908176</c:v>
                </c:pt>
                <c:pt idx="382">
                  <c:v>42.223162227049272</c:v>
                </c:pt>
                <c:pt idx="383">
                  <c:v>42.873245662504146</c:v>
                </c:pt>
                <c:pt idx="384">
                  <c:v>43.060727394060727</c:v>
                </c:pt>
                <c:pt idx="385">
                  <c:v>49.329869845783662</c:v>
                </c:pt>
                <c:pt idx="386">
                  <c:v>58.231806506849317</c:v>
                </c:pt>
                <c:pt idx="387">
                  <c:v>52.51287878787879</c:v>
                </c:pt>
                <c:pt idx="388">
                  <c:v>51.331488042515502</c:v>
                </c:pt>
                <c:pt idx="389">
                  <c:v>53.879310344827587</c:v>
                </c:pt>
                <c:pt idx="390">
                  <c:v>58.876979424754929</c:v>
                </c:pt>
                <c:pt idx="391">
                  <c:v>57.475681725681724</c:v>
                </c:pt>
                <c:pt idx="392">
                  <c:v>50.029657562168772</c:v>
                </c:pt>
                <c:pt idx="393">
                  <c:v>57.992181947405825</c:v>
                </c:pt>
                <c:pt idx="394">
                  <c:v>54.74531455779556</c:v>
                </c:pt>
                <c:pt idx="395">
                  <c:v>50.048935951475272</c:v>
                </c:pt>
                <c:pt idx="396">
                  <c:v>55.842706951107481</c:v>
                </c:pt>
                <c:pt idx="397">
                  <c:v>56.156265906545862</c:v>
                </c:pt>
                <c:pt idx="398">
                  <c:v>55.88104013104013</c:v>
                </c:pt>
                <c:pt idx="399">
                  <c:v>48.212065998582851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6-1041-A54A-6A4110E5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0112"/>
        <c:axId val="-441172592"/>
      </c:lineChart>
      <c:catAx>
        <c:axId val="-441177552"/>
        <c:scaling>
          <c:orientation val="minMax"/>
        </c:scaling>
        <c:delete val="0"/>
        <c:axPos val="b"/>
        <c:numFmt formatCode="#,##0" sourceLinked="1"/>
        <c:majorTickMark val="in"/>
        <c:minorTickMark val="none"/>
        <c:tickLblPos val="nextTo"/>
        <c:spPr>
          <a:ln/>
        </c:spPr>
        <c:txPr>
          <a:bodyPr rot="-5400000" vert="horz" anchor="ctr" anchorCtr="1"/>
          <a:lstStyle/>
          <a:p>
            <a:pPr>
              <a:defRPr sz="800"/>
            </a:pPr>
            <a:endParaRPr lang="en-US"/>
          </a:p>
        </c:txPr>
        <c:crossAx val="-441175072"/>
        <c:crosses val="autoZero"/>
        <c:auto val="1"/>
        <c:lblAlgn val="ctr"/>
        <c:lblOffset val="200"/>
        <c:tickLblSkip val="20"/>
        <c:tickMarkSkip val="20"/>
        <c:noMultiLvlLbl val="0"/>
      </c:catAx>
      <c:valAx>
        <c:axId val="-441175072"/>
        <c:scaling>
          <c:orientation val="minMax"/>
          <c:max val="100"/>
          <c:min val="-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-441177552"/>
        <c:crosses val="autoZero"/>
        <c:crossBetween val="between"/>
      </c:valAx>
      <c:valAx>
        <c:axId val="-441172592"/>
        <c:scaling>
          <c:orientation val="minMax"/>
          <c:max val="2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crossAx val="-441170112"/>
        <c:crosses val="max"/>
        <c:crossBetween val="between"/>
      </c:valAx>
      <c:catAx>
        <c:axId val="-4411701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44117259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Enhanced</a:t>
          </a:r>
        </a:p>
      </cdr:txBody>
    </cdr:sp>
  </cdr:relSizeAnchor>
  <cdr:relSizeAnchor xmlns:cdr="http://schemas.openxmlformats.org/drawingml/2006/chartDrawing">
    <cdr:from>
      <cdr:x>0.90901</cdr:x>
      <cdr:y>0.02339</cdr:y>
    </cdr:from>
    <cdr:to>
      <cdr:x>0.99852</cdr:x>
      <cdr:y>0.06115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81872" y="147012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08"/>
  <sheetViews>
    <sheetView showGridLines="0" tabSelected="1" showRuler="0" workbookViewId="0">
      <pane xSplit="3" ySplit="5" topLeftCell="M352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RowHeight="16" x14ac:dyDescent="0.2"/>
  <cols>
    <col min="1" max="2" width="9.6640625" customWidth="1"/>
    <col min="3" max="3" width="1.6640625" customWidth="1"/>
    <col min="4" max="9" width="13.5" customWidth="1"/>
    <col min="10" max="10" width="3.1640625" customWidth="1"/>
    <col min="11" max="14" width="13.5" customWidth="1"/>
    <col min="15" max="15" width="3.1640625" customWidth="1"/>
    <col min="16" max="18" width="13.5" customWidth="1"/>
    <col min="19" max="19" width="3.1640625" customWidth="1"/>
    <col min="20" max="21" width="13.5" customWidth="1"/>
    <col min="22" max="22" width="3.1640625" customWidth="1"/>
    <col min="23" max="25" width="13.5" customWidth="1"/>
    <col min="26" max="26" width="3.1640625" customWidth="1"/>
    <col min="27" max="29" width="13" customWidth="1"/>
    <col min="30" max="30" width="3.1640625" customWidth="1"/>
    <col min="31" max="33" width="13" customWidth="1"/>
    <col min="34" max="34" width="3.1640625" customWidth="1"/>
    <col min="35" max="37" width="13" customWidth="1"/>
    <col min="38" max="38" width="3.1640625" customWidth="1"/>
    <col min="39" max="41" width="13" customWidth="1"/>
    <col min="42" max="42" width="3.1640625" customWidth="1"/>
    <col min="43" max="44" width="13.5" customWidth="1"/>
    <col min="45" max="45" width="3.1640625" customWidth="1"/>
    <col min="46" max="48" width="13.5" customWidth="1"/>
    <col min="49" max="49" width="3.1640625" customWidth="1"/>
    <col min="50" max="52" width="13.5" customWidth="1"/>
    <col min="53" max="53" width="3.1640625" customWidth="1"/>
    <col min="54" max="56" width="13.5" customWidth="1"/>
    <col min="57" max="57" width="3.1640625" customWidth="1"/>
    <col min="58" max="60" width="13.5" customWidth="1"/>
    <col min="61" max="61" width="3.1640625" customWidth="1"/>
    <col min="62" max="64" width="13.5" customWidth="1"/>
    <col min="65" max="65" width="3.1640625" customWidth="1"/>
    <col min="66" max="68" width="13.5" customWidth="1"/>
    <col min="69" max="69" width="3.1640625" customWidth="1"/>
    <col min="70" max="72" width="13.5" customWidth="1"/>
    <col min="73" max="73" width="3.1640625" customWidth="1"/>
    <col min="74" max="76" width="13.5" customWidth="1"/>
  </cols>
  <sheetData>
    <row r="1" spans="1:76" ht="19" x14ac:dyDescent="0.25">
      <c r="A1" s="6" t="s">
        <v>29</v>
      </c>
      <c r="B1" s="6"/>
    </row>
    <row r="2" spans="1:76" ht="19" x14ac:dyDescent="0.25">
      <c r="A2" s="75" t="s">
        <v>49</v>
      </c>
      <c r="B2" s="6"/>
    </row>
    <row r="3" spans="1:76" x14ac:dyDescent="0.2">
      <c r="J3" s="2"/>
    </row>
    <row r="4" spans="1:76" x14ac:dyDescent="0.2">
      <c r="A4" s="20" t="s">
        <v>10</v>
      </c>
      <c r="B4" s="21"/>
      <c r="C4" s="24"/>
      <c r="D4" s="17"/>
      <c r="E4" s="3" t="s">
        <v>9</v>
      </c>
      <c r="F4" s="18"/>
      <c r="G4" s="24" t="s">
        <v>12</v>
      </c>
      <c r="H4" s="24"/>
      <c r="I4" s="24"/>
      <c r="J4" s="2"/>
      <c r="K4" s="36" t="s">
        <v>31</v>
      </c>
      <c r="L4" s="37"/>
      <c r="M4" s="37"/>
      <c r="N4" s="38"/>
      <c r="P4" s="17"/>
      <c r="Q4" s="3" t="s">
        <v>5</v>
      </c>
      <c r="R4" s="18"/>
      <c r="T4" s="36" t="s">
        <v>30</v>
      </c>
      <c r="U4" s="38"/>
      <c r="W4" s="17"/>
      <c r="X4" s="3" t="s">
        <v>17</v>
      </c>
      <c r="Y4" s="18"/>
      <c r="AA4" s="22" t="s">
        <v>6</v>
      </c>
      <c r="AB4" s="40"/>
      <c r="AC4" s="23"/>
      <c r="AE4" s="22" t="s">
        <v>42</v>
      </c>
      <c r="AF4" s="40"/>
      <c r="AG4" s="23"/>
      <c r="AI4" s="22" t="s">
        <v>25</v>
      </c>
      <c r="AJ4" s="40"/>
      <c r="AK4" s="23"/>
      <c r="AM4" s="22" t="s">
        <v>26</v>
      </c>
      <c r="AN4" s="40"/>
      <c r="AO4" s="23"/>
      <c r="AQ4" s="36" t="s">
        <v>22</v>
      </c>
      <c r="AR4" s="38"/>
      <c r="AT4" s="17"/>
      <c r="AU4" s="3" t="s">
        <v>7</v>
      </c>
      <c r="AV4" s="18"/>
      <c r="AX4" s="20" t="s">
        <v>43</v>
      </c>
      <c r="AY4" s="24"/>
      <c r="AZ4" s="21"/>
      <c r="BB4" s="17"/>
      <c r="BC4" s="3" t="s">
        <v>23</v>
      </c>
      <c r="BD4" s="18"/>
      <c r="BF4" s="17"/>
      <c r="BG4" s="3" t="s">
        <v>24</v>
      </c>
      <c r="BH4" s="18"/>
      <c r="BJ4" s="17"/>
      <c r="BK4" s="3" t="s">
        <v>45</v>
      </c>
      <c r="BL4" s="18"/>
      <c r="BN4" s="17"/>
      <c r="BO4" s="3" t="s">
        <v>44</v>
      </c>
      <c r="BP4" s="18"/>
      <c r="BR4" s="17"/>
      <c r="BS4" s="3" t="s">
        <v>46</v>
      </c>
      <c r="BT4" s="18"/>
      <c r="BV4" s="17"/>
      <c r="BW4" s="3" t="s">
        <v>27</v>
      </c>
      <c r="BX4" s="18"/>
    </row>
    <row r="5" spans="1:76" x14ac:dyDescent="0.2">
      <c r="A5" s="14" t="s">
        <v>0</v>
      </c>
      <c r="B5" s="12" t="s">
        <v>1</v>
      </c>
      <c r="C5" s="12"/>
      <c r="D5" s="14" t="s">
        <v>11</v>
      </c>
      <c r="E5" s="12" t="s">
        <v>3</v>
      </c>
      <c r="F5" s="15" t="s">
        <v>4</v>
      </c>
      <c r="G5" s="15" t="s">
        <v>11</v>
      </c>
      <c r="H5" s="15" t="s">
        <v>51</v>
      </c>
      <c r="I5" s="15" t="s">
        <v>50</v>
      </c>
      <c r="J5" s="2"/>
      <c r="K5" s="25" t="s">
        <v>13</v>
      </c>
      <c r="L5" s="26" t="s">
        <v>18</v>
      </c>
      <c r="M5" s="26" t="s">
        <v>20</v>
      </c>
      <c r="N5" s="29" t="s">
        <v>19</v>
      </c>
      <c r="P5" s="14" t="s">
        <v>14</v>
      </c>
      <c r="Q5" s="12" t="s">
        <v>15</v>
      </c>
      <c r="R5" s="15" t="s">
        <v>16</v>
      </c>
      <c r="S5" s="16"/>
      <c r="T5" s="25" t="s">
        <v>21</v>
      </c>
      <c r="U5" s="29" t="s">
        <v>19</v>
      </c>
      <c r="W5" s="14" t="s">
        <v>14</v>
      </c>
      <c r="X5" s="12" t="s">
        <v>15</v>
      </c>
      <c r="Y5" s="15" t="s">
        <v>16</v>
      </c>
      <c r="AA5" s="14" t="s">
        <v>14</v>
      </c>
      <c r="AB5" s="12" t="s">
        <v>15</v>
      </c>
      <c r="AC5" s="15" t="s">
        <v>16</v>
      </c>
      <c r="AE5" s="14" t="s">
        <v>14</v>
      </c>
      <c r="AF5" s="12" t="s">
        <v>15</v>
      </c>
      <c r="AG5" s="15" t="s">
        <v>16</v>
      </c>
      <c r="AI5" s="14" t="s">
        <v>14</v>
      </c>
      <c r="AJ5" s="12" t="s">
        <v>15</v>
      </c>
      <c r="AK5" s="15" t="s">
        <v>16</v>
      </c>
      <c r="AM5" s="14" t="s">
        <v>14</v>
      </c>
      <c r="AN5" s="12" t="s">
        <v>15</v>
      </c>
      <c r="AO5" s="15" t="s">
        <v>16</v>
      </c>
      <c r="AQ5" s="25" t="s">
        <v>21</v>
      </c>
      <c r="AR5" s="29" t="s">
        <v>19</v>
      </c>
      <c r="AT5" s="14" t="s">
        <v>14</v>
      </c>
      <c r="AU5" s="12" t="s">
        <v>15</v>
      </c>
      <c r="AV5" s="15" t="s">
        <v>16</v>
      </c>
      <c r="AX5" s="14" t="s">
        <v>14</v>
      </c>
      <c r="AY5" s="12" t="s">
        <v>15</v>
      </c>
      <c r="AZ5" s="15" t="s">
        <v>16</v>
      </c>
      <c r="BB5" s="14" t="s">
        <v>14</v>
      </c>
      <c r="BC5" s="12" t="s">
        <v>15</v>
      </c>
      <c r="BD5" s="15" t="s">
        <v>16</v>
      </c>
      <c r="BF5" s="14" t="s">
        <v>14</v>
      </c>
      <c r="BG5" s="12" t="s">
        <v>15</v>
      </c>
      <c r="BH5" s="15" t="s">
        <v>16</v>
      </c>
      <c r="BJ5" s="72" t="s">
        <v>14</v>
      </c>
      <c r="BK5" s="12" t="s">
        <v>15</v>
      </c>
      <c r="BL5" s="15" t="s">
        <v>16</v>
      </c>
      <c r="BN5" s="14" t="s">
        <v>14</v>
      </c>
      <c r="BO5" s="12" t="s">
        <v>15</v>
      </c>
      <c r="BP5" s="15" t="s">
        <v>16</v>
      </c>
      <c r="BR5" s="14" t="s">
        <v>14</v>
      </c>
      <c r="BS5" s="12" t="s">
        <v>15</v>
      </c>
      <c r="BT5" s="15" t="s">
        <v>16</v>
      </c>
      <c r="BV5" s="14" t="s">
        <v>14</v>
      </c>
      <c r="BW5" s="12" t="s">
        <v>15</v>
      </c>
      <c r="BX5" s="15" t="s">
        <v>16</v>
      </c>
    </row>
    <row r="6" spans="1:76" x14ac:dyDescent="0.2">
      <c r="A6" s="4">
        <v>0</v>
      </c>
      <c r="B6" s="4">
        <f>+A6+10000</f>
        <v>10000</v>
      </c>
      <c r="D6" s="7">
        <f t="shared" ref="D6:D16" si="0">+B6-A6</f>
        <v>10000</v>
      </c>
      <c r="E6" s="57">
        <v>0</v>
      </c>
      <c r="F6" s="9">
        <f>+D6-E6</f>
        <v>10000</v>
      </c>
      <c r="G6" s="58">
        <v>0</v>
      </c>
      <c r="H6" s="9">
        <f>IF(E6&lt;&gt;0,G6/E6,0)</f>
        <v>0</v>
      </c>
      <c r="I6" s="9">
        <f>IF(D6&lt;&gt;0,G6/D6,0)</f>
        <v>0</v>
      </c>
      <c r="J6" s="4"/>
      <c r="K6" s="59">
        <v>0</v>
      </c>
      <c r="L6" s="27">
        <f>+D6-K6</f>
        <v>10000</v>
      </c>
      <c r="M6" s="57">
        <v>0</v>
      </c>
      <c r="N6" s="30">
        <f>+I6-M6</f>
        <v>0</v>
      </c>
      <c r="O6" s="35"/>
      <c r="P6" s="7">
        <f>+K6+M6</f>
        <v>0</v>
      </c>
      <c r="Q6" s="57">
        <v>0</v>
      </c>
      <c r="R6" s="58">
        <v>0</v>
      </c>
      <c r="S6" s="4"/>
      <c r="T6" s="59">
        <v>0</v>
      </c>
      <c r="U6" s="58">
        <v>0</v>
      </c>
      <c r="V6" s="35"/>
      <c r="W6" s="7">
        <f t="shared" ref="W6:W16" si="1">+T6+U6</f>
        <v>0</v>
      </c>
      <c r="X6" s="57">
        <v>0</v>
      </c>
      <c r="Y6" s="58">
        <v>0</v>
      </c>
      <c r="AA6" s="7">
        <f>IF(P6=0,0,+W6/P6)</f>
        <v>0</v>
      </c>
      <c r="AB6" s="4">
        <f t="shared" ref="AB6:AC6" si="2">IF(Q6=0,0,+X6/Q6)</f>
        <v>0</v>
      </c>
      <c r="AC6" s="9">
        <f t="shared" si="2"/>
        <v>0</v>
      </c>
      <c r="AE6" s="7">
        <f>+W6</f>
        <v>0</v>
      </c>
      <c r="AF6" s="4">
        <f t="shared" ref="AF6:AG6" si="3">+X6</f>
        <v>0</v>
      </c>
      <c r="AG6" s="9">
        <f t="shared" si="3"/>
        <v>0</v>
      </c>
      <c r="AI6" s="47">
        <f t="shared" ref="AI6:AI69" si="4">IF(P6=0,0,$D6/P6)</f>
        <v>0</v>
      </c>
      <c r="AJ6" s="48">
        <f t="shared" ref="AJ6:AJ69" si="5">IF(Q6=0,0,$D6/Q6)</f>
        <v>0</v>
      </c>
      <c r="AK6" s="49">
        <f t="shared" ref="AK6:AK69" si="6">IF(R6=0,0,$D6/R6)</f>
        <v>0</v>
      </c>
      <c r="AM6" s="47">
        <f t="shared" ref="AM6:AM69" si="7">IF(P6=0,0,+$E6/P6)</f>
        <v>0</v>
      </c>
      <c r="AN6" s="48">
        <f t="shared" ref="AN6:AN69" si="8">IF(Q6=0,0,+$E6/Q6)</f>
        <v>0</v>
      </c>
      <c r="AO6" s="49">
        <f t="shared" ref="AO6:AO69" si="9">IF(R6=0,0,+$E6/R6)</f>
        <v>0</v>
      </c>
      <c r="AQ6" s="59">
        <v>0</v>
      </c>
      <c r="AR6" s="58">
        <v>0</v>
      </c>
      <c r="AS6" s="35"/>
      <c r="AT6" s="7">
        <f t="shared" ref="AT6:AT16" si="10">+AQ6+AR6</f>
        <v>0</v>
      </c>
      <c r="AU6" s="57">
        <v>0</v>
      </c>
      <c r="AV6" s="58">
        <v>0</v>
      </c>
      <c r="AW6" s="35"/>
      <c r="AX6" s="7">
        <v>0</v>
      </c>
      <c r="AY6" s="65">
        <v>0</v>
      </c>
      <c r="AZ6" s="66">
        <v>0</v>
      </c>
      <c r="BA6" s="35"/>
      <c r="BB6" s="7">
        <f t="shared" ref="BB6:BB69" si="11">IF(P6=0,0,AT6/P6)</f>
        <v>0</v>
      </c>
      <c r="BC6" s="4">
        <f t="shared" ref="BC6:BC69" si="12">IF(Q6=0,0,AU6/Q6)</f>
        <v>0</v>
      </c>
      <c r="BD6" s="9">
        <f t="shared" ref="BD6:BD69" si="13">IF(R6=0,0,AV6/R6)</f>
        <v>0</v>
      </c>
      <c r="BE6" s="35"/>
      <c r="BF6" s="41">
        <f>+BB6/(4096)*100</f>
        <v>0</v>
      </c>
      <c r="BG6" s="43">
        <f t="shared" ref="BG6:BH6" si="14">+BC6/(4096)*100</f>
        <v>0</v>
      </c>
      <c r="BH6" s="44">
        <f t="shared" si="14"/>
        <v>0</v>
      </c>
      <c r="BI6" s="35"/>
      <c r="BJ6" s="73" t="s">
        <v>47</v>
      </c>
      <c r="BK6" s="57"/>
      <c r="BL6" s="58"/>
      <c r="BM6" s="35"/>
      <c r="BN6" s="56"/>
      <c r="BO6" s="57"/>
      <c r="BP6" s="58"/>
      <c r="BQ6" s="35"/>
      <c r="BR6" s="56"/>
      <c r="BS6" s="57"/>
      <c r="BT6" s="58"/>
      <c r="BU6" s="35"/>
      <c r="BV6" s="56"/>
      <c r="BW6" s="57"/>
      <c r="BX6" s="58"/>
    </row>
    <row r="7" spans="1:76" x14ac:dyDescent="0.2">
      <c r="A7" s="4">
        <f t="shared" ref="A7:A16" si="15">+B6</f>
        <v>10000</v>
      </c>
      <c r="B7" s="4">
        <f>+A7+10000</f>
        <v>20000</v>
      </c>
      <c r="D7" s="7">
        <f t="shared" si="0"/>
        <v>10000</v>
      </c>
      <c r="E7" s="57">
        <v>0</v>
      </c>
      <c r="F7" s="9">
        <f t="shared" ref="F7:F70" si="16">+D7-E7</f>
        <v>10000</v>
      </c>
      <c r="G7" s="58">
        <v>0</v>
      </c>
      <c r="H7" s="9">
        <f t="shared" ref="H7:H70" si="17">IF(E7&lt;&gt;0,G7/E7,0)</f>
        <v>0</v>
      </c>
      <c r="I7" s="9">
        <f t="shared" ref="I7:I70" si="18">IF(D7&lt;&gt;0,G7/D7,0)</f>
        <v>0</v>
      </c>
      <c r="J7" s="4"/>
      <c r="K7" s="59">
        <v>0</v>
      </c>
      <c r="L7" s="27">
        <f t="shared" ref="L7:L16" si="19">+D7-K7</f>
        <v>10000</v>
      </c>
      <c r="M7" s="57">
        <v>0</v>
      </c>
      <c r="N7" s="30">
        <f t="shared" ref="N7:N16" si="20">+I7-M7</f>
        <v>0</v>
      </c>
      <c r="O7" s="35"/>
      <c r="P7" s="7">
        <f t="shared" ref="P7:P16" si="21">+K7+M7</f>
        <v>0</v>
      </c>
      <c r="Q7" s="57">
        <v>0</v>
      </c>
      <c r="R7" s="58">
        <v>0</v>
      </c>
      <c r="S7" s="4"/>
      <c r="T7" s="59">
        <v>0</v>
      </c>
      <c r="U7" s="58">
        <v>0</v>
      </c>
      <c r="V7" s="35"/>
      <c r="W7" s="7">
        <f t="shared" si="1"/>
        <v>0</v>
      </c>
      <c r="X7" s="57">
        <v>0</v>
      </c>
      <c r="Y7" s="58">
        <v>0</v>
      </c>
      <c r="AA7" s="7">
        <f t="shared" ref="AA7:AA70" si="22">IF(P7=0,0,+W7/P7)</f>
        <v>0</v>
      </c>
      <c r="AB7" s="4">
        <f t="shared" ref="AB7:AB70" si="23">IF(Q7=0,0,+X7/Q7)</f>
        <v>0</v>
      </c>
      <c r="AC7" s="9">
        <f t="shared" ref="AC7:AC70" si="24">IF(R7=0,0,+Y7/R7)</f>
        <v>0</v>
      </c>
      <c r="AE7" s="7">
        <f>+AE6+W7</f>
        <v>0</v>
      </c>
      <c r="AF7" s="4">
        <f t="shared" ref="AF7:AG22" si="25">+AF6+X7</f>
        <v>0</v>
      </c>
      <c r="AG7" s="9">
        <f t="shared" si="25"/>
        <v>0</v>
      </c>
      <c r="AI7" s="47">
        <f t="shared" si="4"/>
        <v>0</v>
      </c>
      <c r="AJ7" s="48">
        <f t="shared" si="5"/>
        <v>0</v>
      </c>
      <c r="AK7" s="49">
        <f t="shared" si="6"/>
        <v>0</v>
      </c>
      <c r="AM7" s="47">
        <f t="shared" si="7"/>
        <v>0</v>
      </c>
      <c r="AN7" s="48">
        <f t="shared" si="8"/>
        <v>0</v>
      </c>
      <c r="AO7" s="49">
        <f t="shared" si="9"/>
        <v>0</v>
      </c>
      <c r="AQ7" s="59">
        <v>0</v>
      </c>
      <c r="AR7" s="58">
        <v>0</v>
      </c>
      <c r="AS7" s="35"/>
      <c r="AT7" s="7">
        <f t="shared" si="10"/>
        <v>0</v>
      </c>
      <c r="AU7" s="57">
        <v>0</v>
      </c>
      <c r="AV7" s="58">
        <v>0</v>
      </c>
      <c r="AW7" s="35"/>
      <c r="AX7" s="7">
        <f>+AT7+AX6</f>
        <v>0</v>
      </c>
      <c r="AY7" s="65">
        <f t="shared" ref="AY7:AZ22" si="26">+AU7+AY6</f>
        <v>0</v>
      </c>
      <c r="AZ7" s="66">
        <f t="shared" si="26"/>
        <v>0</v>
      </c>
      <c r="BA7" s="35"/>
      <c r="BB7" s="7">
        <f t="shared" si="11"/>
        <v>0</v>
      </c>
      <c r="BC7" s="4">
        <f t="shared" si="12"/>
        <v>0</v>
      </c>
      <c r="BD7" s="9">
        <f t="shared" si="13"/>
        <v>0</v>
      </c>
      <c r="BE7" s="35"/>
      <c r="BF7" s="41">
        <f t="shared" ref="BF7:BF16" si="27">+BB7/(4096)</f>
        <v>0</v>
      </c>
      <c r="BG7" s="43">
        <f t="shared" ref="BG7:BH16" si="28">+BC7/(4096)</f>
        <v>0</v>
      </c>
      <c r="BH7" s="44">
        <f t="shared" si="28"/>
        <v>0</v>
      </c>
      <c r="BI7" s="35"/>
      <c r="BJ7" s="73" t="s">
        <v>47</v>
      </c>
      <c r="BK7" s="57"/>
      <c r="BL7" s="58"/>
      <c r="BM7" s="35"/>
      <c r="BN7" s="56"/>
      <c r="BO7" s="57"/>
      <c r="BP7" s="58"/>
      <c r="BQ7" s="35"/>
      <c r="BR7" s="56"/>
      <c r="BS7" s="57"/>
      <c r="BT7" s="58"/>
      <c r="BU7" s="35"/>
      <c r="BV7" s="56"/>
      <c r="BW7" s="57"/>
      <c r="BX7" s="58"/>
    </row>
    <row r="8" spans="1:76" x14ac:dyDescent="0.2">
      <c r="A8" s="4">
        <f t="shared" si="15"/>
        <v>20000</v>
      </c>
      <c r="B8" s="4">
        <f t="shared" ref="B8:B71" si="29">+A8+10000</f>
        <v>30000</v>
      </c>
      <c r="D8" s="7">
        <f t="shared" si="0"/>
        <v>10000</v>
      </c>
      <c r="E8" s="57">
        <v>0</v>
      </c>
      <c r="F8" s="9">
        <f t="shared" si="16"/>
        <v>10000</v>
      </c>
      <c r="G8" s="58">
        <v>0</v>
      </c>
      <c r="H8" s="9">
        <f t="shared" si="17"/>
        <v>0</v>
      </c>
      <c r="I8" s="9">
        <f t="shared" si="18"/>
        <v>0</v>
      </c>
      <c r="J8" s="4"/>
      <c r="K8" s="59">
        <v>0</v>
      </c>
      <c r="L8" s="27">
        <f t="shared" si="19"/>
        <v>10000</v>
      </c>
      <c r="M8" s="57">
        <v>0</v>
      </c>
      <c r="N8" s="30">
        <f t="shared" si="20"/>
        <v>0</v>
      </c>
      <c r="O8" s="35"/>
      <c r="P8" s="7">
        <f t="shared" si="21"/>
        <v>0</v>
      </c>
      <c r="Q8" s="57">
        <v>0</v>
      </c>
      <c r="R8" s="58">
        <v>0</v>
      </c>
      <c r="S8" s="4"/>
      <c r="T8" s="59">
        <v>0</v>
      </c>
      <c r="U8" s="58">
        <v>0</v>
      </c>
      <c r="V8" s="35"/>
      <c r="W8" s="7">
        <f t="shared" si="1"/>
        <v>0</v>
      </c>
      <c r="X8" s="57">
        <v>0</v>
      </c>
      <c r="Y8" s="58">
        <v>0</v>
      </c>
      <c r="AA8" s="7">
        <f t="shared" si="22"/>
        <v>0</v>
      </c>
      <c r="AB8" s="4">
        <f t="shared" si="23"/>
        <v>0</v>
      </c>
      <c r="AC8" s="9">
        <f t="shared" si="24"/>
        <v>0</v>
      </c>
      <c r="AE8" s="7">
        <f t="shared" ref="AE8:AE71" si="30">+AE7+W8</f>
        <v>0</v>
      </c>
      <c r="AF8" s="4">
        <f t="shared" si="25"/>
        <v>0</v>
      </c>
      <c r="AG8" s="9">
        <f t="shared" si="25"/>
        <v>0</v>
      </c>
      <c r="AI8" s="47">
        <f t="shared" si="4"/>
        <v>0</v>
      </c>
      <c r="AJ8" s="48">
        <f t="shared" si="5"/>
        <v>0</v>
      </c>
      <c r="AK8" s="49">
        <f t="shared" si="6"/>
        <v>0</v>
      </c>
      <c r="AM8" s="47">
        <f t="shared" si="7"/>
        <v>0</v>
      </c>
      <c r="AN8" s="48">
        <f t="shared" si="8"/>
        <v>0</v>
      </c>
      <c r="AO8" s="49">
        <f t="shared" si="9"/>
        <v>0</v>
      </c>
      <c r="AQ8" s="59">
        <v>0</v>
      </c>
      <c r="AR8" s="58">
        <v>0</v>
      </c>
      <c r="AS8" s="35"/>
      <c r="AT8" s="7">
        <f t="shared" si="10"/>
        <v>0</v>
      </c>
      <c r="AU8" s="57">
        <v>0</v>
      </c>
      <c r="AV8" s="58">
        <v>0</v>
      </c>
      <c r="AW8" s="35"/>
      <c r="AX8" s="7">
        <f t="shared" ref="AX8:AX71" si="31">+AT8+AX7</f>
        <v>0</v>
      </c>
      <c r="AY8" s="65">
        <f t="shared" si="26"/>
        <v>0</v>
      </c>
      <c r="AZ8" s="66">
        <f t="shared" si="26"/>
        <v>0</v>
      </c>
      <c r="BA8" s="35"/>
      <c r="BB8" s="7">
        <f t="shared" si="11"/>
        <v>0</v>
      </c>
      <c r="BC8" s="4">
        <f t="shared" si="12"/>
        <v>0</v>
      </c>
      <c r="BD8" s="9">
        <f t="shared" si="13"/>
        <v>0</v>
      </c>
      <c r="BE8" s="35"/>
      <c r="BF8" s="41">
        <f t="shared" si="27"/>
        <v>0</v>
      </c>
      <c r="BG8" s="43">
        <f t="shared" si="28"/>
        <v>0</v>
      </c>
      <c r="BH8" s="44">
        <f t="shared" si="28"/>
        <v>0</v>
      </c>
      <c r="BI8" s="35"/>
      <c r="BJ8" s="73" t="s">
        <v>47</v>
      </c>
      <c r="BK8" s="57"/>
      <c r="BL8" s="58"/>
      <c r="BM8" s="35"/>
      <c r="BN8" s="56"/>
      <c r="BO8" s="57"/>
      <c r="BP8" s="58"/>
      <c r="BQ8" s="35"/>
      <c r="BR8" s="56"/>
      <c r="BS8" s="57"/>
      <c r="BT8" s="58"/>
      <c r="BU8" s="35"/>
      <c r="BV8" s="56"/>
      <c r="BW8" s="57"/>
      <c r="BX8" s="58"/>
    </row>
    <row r="9" spans="1:76" x14ac:dyDescent="0.2">
      <c r="A9" s="4">
        <f t="shared" si="15"/>
        <v>30000</v>
      </c>
      <c r="B9" s="4">
        <f t="shared" si="29"/>
        <v>40000</v>
      </c>
      <c r="D9" s="7">
        <f t="shared" si="0"/>
        <v>10000</v>
      </c>
      <c r="E9" s="57">
        <v>0</v>
      </c>
      <c r="F9" s="9">
        <f t="shared" si="16"/>
        <v>10000</v>
      </c>
      <c r="G9" s="58">
        <v>0</v>
      </c>
      <c r="H9" s="9">
        <f t="shared" si="17"/>
        <v>0</v>
      </c>
      <c r="I9" s="9">
        <f t="shared" si="18"/>
        <v>0</v>
      </c>
      <c r="J9" s="4"/>
      <c r="K9" s="59">
        <v>0</v>
      </c>
      <c r="L9" s="27">
        <f t="shared" si="19"/>
        <v>10000</v>
      </c>
      <c r="M9" s="57">
        <v>0</v>
      </c>
      <c r="N9" s="30">
        <f t="shared" si="20"/>
        <v>0</v>
      </c>
      <c r="O9" s="35"/>
      <c r="P9" s="7">
        <f t="shared" si="21"/>
        <v>0</v>
      </c>
      <c r="Q9" s="57">
        <v>0</v>
      </c>
      <c r="R9" s="58">
        <v>0</v>
      </c>
      <c r="S9" s="4"/>
      <c r="T9" s="59">
        <v>0</v>
      </c>
      <c r="U9" s="58">
        <v>0</v>
      </c>
      <c r="V9" s="35"/>
      <c r="W9" s="7">
        <f t="shared" si="1"/>
        <v>0</v>
      </c>
      <c r="X9" s="57">
        <v>0</v>
      </c>
      <c r="Y9" s="58">
        <v>0</v>
      </c>
      <c r="AA9" s="7">
        <f t="shared" si="22"/>
        <v>0</v>
      </c>
      <c r="AB9" s="4">
        <f t="shared" si="23"/>
        <v>0</v>
      </c>
      <c r="AC9" s="9">
        <f t="shared" si="24"/>
        <v>0</v>
      </c>
      <c r="AE9" s="7">
        <f t="shared" si="30"/>
        <v>0</v>
      </c>
      <c r="AF9" s="4">
        <f t="shared" si="25"/>
        <v>0</v>
      </c>
      <c r="AG9" s="9">
        <f t="shared" si="25"/>
        <v>0</v>
      </c>
      <c r="AI9" s="47">
        <f t="shared" si="4"/>
        <v>0</v>
      </c>
      <c r="AJ9" s="48">
        <f t="shared" si="5"/>
        <v>0</v>
      </c>
      <c r="AK9" s="49">
        <f t="shared" si="6"/>
        <v>0</v>
      </c>
      <c r="AM9" s="47">
        <f t="shared" si="7"/>
        <v>0</v>
      </c>
      <c r="AN9" s="48">
        <f t="shared" si="8"/>
        <v>0</v>
      </c>
      <c r="AO9" s="49">
        <f t="shared" si="9"/>
        <v>0</v>
      </c>
      <c r="AQ9" s="59">
        <v>0</v>
      </c>
      <c r="AR9" s="58">
        <v>0</v>
      </c>
      <c r="AS9" s="35"/>
      <c r="AT9" s="7">
        <f t="shared" si="10"/>
        <v>0</v>
      </c>
      <c r="AU9" s="57">
        <v>0</v>
      </c>
      <c r="AV9" s="58">
        <v>0</v>
      </c>
      <c r="AW9" s="35"/>
      <c r="AX9" s="7">
        <f t="shared" si="31"/>
        <v>0</v>
      </c>
      <c r="AY9" s="65">
        <f t="shared" si="26"/>
        <v>0</v>
      </c>
      <c r="AZ9" s="66">
        <f t="shared" si="26"/>
        <v>0</v>
      </c>
      <c r="BA9" s="35"/>
      <c r="BB9" s="7">
        <f t="shared" si="11"/>
        <v>0</v>
      </c>
      <c r="BC9" s="4">
        <f t="shared" si="12"/>
        <v>0</v>
      </c>
      <c r="BD9" s="9">
        <f t="shared" si="13"/>
        <v>0</v>
      </c>
      <c r="BE9" s="35"/>
      <c r="BF9" s="41">
        <f t="shared" si="27"/>
        <v>0</v>
      </c>
      <c r="BG9" s="43">
        <f t="shared" si="28"/>
        <v>0</v>
      </c>
      <c r="BH9" s="44">
        <f t="shared" si="28"/>
        <v>0</v>
      </c>
      <c r="BI9" s="35"/>
      <c r="BJ9" s="73" t="s">
        <v>47</v>
      </c>
      <c r="BK9" s="57"/>
      <c r="BL9" s="58"/>
      <c r="BM9" s="35"/>
      <c r="BN9" s="56"/>
      <c r="BO9" s="57"/>
      <c r="BP9" s="58"/>
      <c r="BQ9" s="35"/>
      <c r="BR9" s="56"/>
      <c r="BS9" s="57"/>
      <c r="BT9" s="58"/>
      <c r="BU9" s="35"/>
      <c r="BV9" s="56"/>
      <c r="BW9" s="57"/>
      <c r="BX9" s="58"/>
    </row>
    <row r="10" spans="1:76" x14ac:dyDescent="0.2">
      <c r="A10" s="4">
        <f t="shared" si="15"/>
        <v>40000</v>
      </c>
      <c r="B10" s="4">
        <f t="shared" si="29"/>
        <v>50000</v>
      </c>
      <c r="D10" s="7">
        <f t="shared" si="0"/>
        <v>10000</v>
      </c>
      <c r="E10" s="57">
        <v>1455</v>
      </c>
      <c r="F10" s="9">
        <f t="shared" si="16"/>
        <v>8545</v>
      </c>
      <c r="G10" s="58">
        <v>1871</v>
      </c>
      <c r="H10" s="9">
        <f t="shared" si="17"/>
        <v>1.2859106529209623</v>
      </c>
      <c r="I10" s="9">
        <f t="shared" si="18"/>
        <v>0.18709999999999999</v>
      </c>
      <c r="J10" s="4"/>
      <c r="K10" s="59">
        <v>0</v>
      </c>
      <c r="L10" s="27">
        <f t="shared" si="19"/>
        <v>10000</v>
      </c>
      <c r="M10" s="57">
        <v>0</v>
      </c>
      <c r="N10" s="30">
        <f t="shared" si="20"/>
        <v>0.18709999999999999</v>
      </c>
      <c r="O10" s="35"/>
      <c r="P10" s="7">
        <f t="shared" si="21"/>
        <v>0</v>
      </c>
      <c r="Q10" s="57">
        <v>663</v>
      </c>
      <c r="R10" s="58">
        <v>22</v>
      </c>
      <c r="S10" s="4"/>
      <c r="T10" s="59">
        <v>0</v>
      </c>
      <c r="U10" s="58">
        <v>0</v>
      </c>
      <c r="V10" s="35"/>
      <c r="W10" s="7">
        <f t="shared" si="1"/>
        <v>0</v>
      </c>
      <c r="X10" s="57">
        <v>165480</v>
      </c>
      <c r="Y10" s="58">
        <v>5984</v>
      </c>
      <c r="AA10" s="7">
        <f t="shared" si="22"/>
        <v>0</v>
      </c>
      <c r="AB10" s="4">
        <f t="shared" si="23"/>
        <v>249.59276018099547</v>
      </c>
      <c r="AC10" s="9">
        <f t="shared" si="24"/>
        <v>272</v>
      </c>
      <c r="AE10" s="7">
        <f t="shared" si="30"/>
        <v>0</v>
      </c>
      <c r="AF10" s="4">
        <f t="shared" si="25"/>
        <v>165480</v>
      </c>
      <c r="AG10" s="9">
        <f t="shared" si="25"/>
        <v>5984</v>
      </c>
      <c r="AI10" s="47">
        <f t="shared" si="4"/>
        <v>0</v>
      </c>
      <c r="AJ10" s="48">
        <f t="shared" si="5"/>
        <v>15.082956259426847</v>
      </c>
      <c r="AK10" s="49">
        <f t="shared" si="6"/>
        <v>454.54545454545456</v>
      </c>
      <c r="AM10" s="47">
        <f t="shared" si="7"/>
        <v>0</v>
      </c>
      <c r="AN10" s="48">
        <f t="shared" si="8"/>
        <v>2.1945701357466065</v>
      </c>
      <c r="AO10" s="49">
        <f t="shared" si="9"/>
        <v>66.13636363636364</v>
      </c>
      <c r="AQ10" s="59">
        <v>0</v>
      </c>
      <c r="AR10" s="58">
        <v>0</v>
      </c>
      <c r="AS10" s="35"/>
      <c r="AT10" s="7">
        <f t="shared" si="10"/>
        <v>0</v>
      </c>
      <c r="AU10" s="57">
        <v>9244</v>
      </c>
      <c r="AV10" s="58">
        <v>4461</v>
      </c>
      <c r="AW10" s="35"/>
      <c r="AX10" s="7">
        <f t="shared" si="31"/>
        <v>0</v>
      </c>
      <c r="AY10" s="65">
        <f t="shared" si="26"/>
        <v>9244</v>
      </c>
      <c r="AZ10" s="66">
        <f t="shared" si="26"/>
        <v>4461</v>
      </c>
      <c r="BA10" s="35"/>
      <c r="BB10" s="7">
        <f t="shared" si="11"/>
        <v>0</v>
      </c>
      <c r="BC10" s="4">
        <f t="shared" si="12"/>
        <v>13.942684766214178</v>
      </c>
      <c r="BD10" s="9">
        <f t="shared" si="13"/>
        <v>202.77272727272728</v>
      </c>
      <c r="BE10" s="35"/>
      <c r="BF10" s="41">
        <f t="shared" si="27"/>
        <v>0</v>
      </c>
      <c r="BG10" s="43">
        <f t="shared" si="28"/>
        <v>3.4039757730015083E-3</v>
      </c>
      <c r="BH10" s="44">
        <f t="shared" si="28"/>
        <v>4.9505060369318184E-2</v>
      </c>
      <c r="BI10" s="35"/>
      <c r="BJ10" s="73" t="s">
        <v>47</v>
      </c>
      <c r="BK10" s="57"/>
      <c r="BL10" s="58"/>
      <c r="BM10" s="35"/>
      <c r="BN10" s="56"/>
      <c r="BO10" s="57"/>
      <c r="BP10" s="58"/>
      <c r="BQ10" s="35"/>
      <c r="BR10" s="56"/>
      <c r="BS10" s="57"/>
      <c r="BT10" s="58"/>
      <c r="BU10" s="35"/>
      <c r="BV10" s="56"/>
      <c r="BW10" s="57"/>
      <c r="BX10" s="58"/>
    </row>
    <row r="11" spans="1:76" x14ac:dyDescent="0.2">
      <c r="A11" s="4">
        <f t="shared" si="15"/>
        <v>50000</v>
      </c>
      <c r="B11" s="4">
        <f t="shared" si="29"/>
        <v>60000</v>
      </c>
      <c r="D11" s="7">
        <f t="shared" si="0"/>
        <v>10000</v>
      </c>
      <c r="E11" s="57">
        <v>2092</v>
      </c>
      <c r="F11" s="9">
        <f t="shared" si="16"/>
        <v>7908</v>
      </c>
      <c r="G11" s="58">
        <v>4053</v>
      </c>
      <c r="H11" s="9">
        <f t="shared" si="17"/>
        <v>1.9373804971319311</v>
      </c>
      <c r="I11" s="9">
        <f t="shared" si="18"/>
        <v>0.40529999999999999</v>
      </c>
      <c r="J11" s="4"/>
      <c r="K11" s="59">
        <v>12</v>
      </c>
      <c r="L11" s="27">
        <f t="shared" si="19"/>
        <v>9988</v>
      </c>
      <c r="M11" s="57">
        <v>12</v>
      </c>
      <c r="N11" s="30">
        <f t="shared" si="20"/>
        <v>-11.5947</v>
      </c>
      <c r="O11" s="35"/>
      <c r="P11" s="7">
        <f t="shared" si="21"/>
        <v>24</v>
      </c>
      <c r="Q11" s="57">
        <v>1308</v>
      </c>
      <c r="R11" s="58">
        <v>41</v>
      </c>
      <c r="S11" s="4"/>
      <c r="T11" s="59">
        <v>96</v>
      </c>
      <c r="U11" s="58">
        <v>2832</v>
      </c>
      <c r="V11" s="35"/>
      <c r="W11" s="7">
        <f t="shared" si="1"/>
        <v>2928</v>
      </c>
      <c r="X11" s="57">
        <v>326032</v>
      </c>
      <c r="Y11" s="58">
        <v>11152</v>
      </c>
      <c r="AA11" s="7">
        <f t="shared" si="22"/>
        <v>122</v>
      </c>
      <c r="AB11" s="4">
        <f t="shared" si="23"/>
        <v>249.25993883792049</v>
      </c>
      <c r="AC11" s="9">
        <f t="shared" si="24"/>
        <v>272</v>
      </c>
      <c r="AE11" s="7">
        <f t="shared" si="30"/>
        <v>2928</v>
      </c>
      <c r="AF11" s="4">
        <f t="shared" si="25"/>
        <v>491512</v>
      </c>
      <c r="AG11" s="9">
        <f t="shared" si="25"/>
        <v>17136</v>
      </c>
      <c r="AI11" s="47">
        <f t="shared" si="4"/>
        <v>416.66666666666669</v>
      </c>
      <c r="AJ11" s="48">
        <f t="shared" si="5"/>
        <v>7.6452599388379205</v>
      </c>
      <c r="AK11" s="49">
        <f t="shared" si="6"/>
        <v>243.90243902439025</v>
      </c>
      <c r="AM11" s="47">
        <f t="shared" si="7"/>
        <v>87.166666666666671</v>
      </c>
      <c r="AN11" s="48">
        <f t="shared" si="8"/>
        <v>1.5993883792048931</v>
      </c>
      <c r="AO11" s="49">
        <f t="shared" si="9"/>
        <v>51.024390243902438</v>
      </c>
      <c r="AQ11" s="59">
        <v>96</v>
      </c>
      <c r="AR11" s="58">
        <v>2832</v>
      </c>
      <c r="AS11" s="35"/>
      <c r="AT11" s="7">
        <f t="shared" si="10"/>
        <v>2928</v>
      </c>
      <c r="AU11" s="57">
        <v>21849</v>
      </c>
      <c r="AV11" s="58">
        <v>8458</v>
      </c>
      <c r="AW11" s="35"/>
      <c r="AX11" s="7">
        <f t="shared" si="31"/>
        <v>2928</v>
      </c>
      <c r="AY11" s="65">
        <f t="shared" si="26"/>
        <v>31093</v>
      </c>
      <c r="AZ11" s="66">
        <f t="shared" si="26"/>
        <v>12919</v>
      </c>
      <c r="BA11" s="35"/>
      <c r="BB11" s="7">
        <f t="shared" si="11"/>
        <v>122</v>
      </c>
      <c r="BC11" s="4">
        <f t="shared" si="12"/>
        <v>16.704128440366972</v>
      </c>
      <c r="BD11" s="9">
        <f t="shared" si="13"/>
        <v>206.29268292682926</v>
      </c>
      <c r="BE11" s="35"/>
      <c r="BF11" s="41">
        <f t="shared" si="27"/>
        <v>2.978515625E-2</v>
      </c>
      <c r="BG11" s="43">
        <f t="shared" si="28"/>
        <v>4.0781563575114678E-3</v>
      </c>
      <c r="BH11" s="44">
        <f t="shared" si="28"/>
        <v>5.0364424542682924E-2</v>
      </c>
      <c r="BI11" s="35"/>
      <c r="BJ11" s="73" t="s">
        <v>47</v>
      </c>
      <c r="BK11" s="57"/>
      <c r="BL11" s="58"/>
      <c r="BM11" s="35"/>
      <c r="BN11" s="56"/>
      <c r="BO11" s="57"/>
      <c r="BP11" s="58"/>
      <c r="BQ11" s="35"/>
      <c r="BR11" s="56"/>
      <c r="BS11" s="57"/>
      <c r="BT11" s="58"/>
      <c r="BU11" s="35"/>
      <c r="BV11" s="56"/>
      <c r="BW11" s="57"/>
      <c r="BX11" s="58"/>
    </row>
    <row r="12" spans="1:76" x14ac:dyDescent="0.2">
      <c r="A12" s="4">
        <f t="shared" si="15"/>
        <v>60000</v>
      </c>
      <c r="B12" s="4">
        <f t="shared" si="29"/>
        <v>70000</v>
      </c>
      <c r="D12" s="7">
        <f t="shared" si="0"/>
        <v>10000</v>
      </c>
      <c r="E12" s="57">
        <v>2322</v>
      </c>
      <c r="F12" s="9">
        <f t="shared" si="16"/>
        <v>7678</v>
      </c>
      <c r="G12" s="58">
        <v>6676</v>
      </c>
      <c r="H12" s="9">
        <f t="shared" si="17"/>
        <v>2.8751076658053401</v>
      </c>
      <c r="I12" s="9">
        <f t="shared" si="18"/>
        <v>0.66759999999999997</v>
      </c>
      <c r="J12" s="4"/>
      <c r="K12" s="59">
        <v>44</v>
      </c>
      <c r="L12" s="27">
        <f t="shared" si="19"/>
        <v>9956</v>
      </c>
      <c r="M12" s="57">
        <v>46</v>
      </c>
      <c r="N12" s="30">
        <f t="shared" si="20"/>
        <v>-45.3324</v>
      </c>
      <c r="O12" s="35"/>
      <c r="P12" s="7">
        <f t="shared" si="21"/>
        <v>90</v>
      </c>
      <c r="Q12" s="57">
        <v>1304</v>
      </c>
      <c r="R12" s="58">
        <v>75</v>
      </c>
      <c r="S12" s="4"/>
      <c r="T12" s="59">
        <v>426</v>
      </c>
      <c r="U12" s="58">
        <v>11144</v>
      </c>
      <c r="V12" s="35"/>
      <c r="W12" s="7">
        <f t="shared" si="1"/>
        <v>11570</v>
      </c>
      <c r="X12" s="57">
        <v>325312</v>
      </c>
      <c r="Y12" s="58">
        <v>20400</v>
      </c>
      <c r="AA12" s="7">
        <f t="shared" si="22"/>
        <v>128.55555555555554</v>
      </c>
      <c r="AB12" s="4">
        <f t="shared" si="23"/>
        <v>249.47239263803681</v>
      </c>
      <c r="AC12" s="9">
        <f t="shared" si="24"/>
        <v>272</v>
      </c>
      <c r="AE12" s="7">
        <f t="shared" si="30"/>
        <v>14498</v>
      </c>
      <c r="AF12" s="4">
        <f t="shared" si="25"/>
        <v>816824</v>
      </c>
      <c r="AG12" s="9">
        <f t="shared" si="25"/>
        <v>37536</v>
      </c>
      <c r="AI12" s="47">
        <f t="shared" si="4"/>
        <v>111.11111111111111</v>
      </c>
      <c r="AJ12" s="48">
        <f t="shared" si="5"/>
        <v>7.6687116564417179</v>
      </c>
      <c r="AK12" s="49">
        <f t="shared" si="6"/>
        <v>133.33333333333334</v>
      </c>
      <c r="AM12" s="47">
        <f t="shared" si="7"/>
        <v>25.8</v>
      </c>
      <c r="AN12" s="48">
        <f t="shared" si="8"/>
        <v>1.7806748466257669</v>
      </c>
      <c r="AO12" s="49">
        <f t="shared" si="9"/>
        <v>30.96</v>
      </c>
      <c r="AQ12" s="59">
        <v>444</v>
      </c>
      <c r="AR12" s="58">
        <v>11656</v>
      </c>
      <c r="AS12" s="35"/>
      <c r="AT12" s="7">
        <f t="shared" si="10"/>
        <v>12100</v>
      </c>
      <c r="AU12" s="57">
        <v>27807</v>
      </c>
      <c r="AV12" s="58">
        <v>16033</v>
      </c>
      <c r="AW12" s="35"/>
      <c r="AX12" s="7">
        <f t="shared" si="31"/>
        <v>15028</v>
      </c>
      <c r="AY12" s="65">
        <f t="shared" si="26"/>
        <v>58900</v>
      </c>
      <c r="AZ12" s="66">
        <f t="shared" si="26"/>
        <v>28952</v>
      </c>
      <c r="BA12" s="35"/>
      <c r="BB12" s="7">
        <f t="shared" si="11"/>
        <v>134.44444444444446</v>
      </c>
      <c r="BC12" s="4">
        <f t="shared" si="12"/>
        <v>21.324386503067483</v>
      </c>
      <c r="BD12" s="9">
        <f t="shared" si="13"/>
        <v>213.77333333333334</v>
      </c>
      <c r="BE12" s="35"/>
      <c r="BF12" s="41">
        <f t="shared" si="27"/>
        <v>3.2823350694444448E-2</v>
      </c>
      <c r="BG12" s="43">
        <f t="shared" si="28"/>
        <v>5.2061490486004598E-3</v>
      </c>
      <c r="BH12" s="44">
        <f t="shared" si="28"/>
        <v>5.2190755208333335E-2</v>
      </c>
      <c r="BI12" s="35"/>
      <c r="BJ12" s="73" t="s">
        <v>47</v>
      </c>
      <c r="BK12" s="57"/>
      <c r="BL12" s="58"/>
      <c r="BM12" s="35"/>
      <c r="BN12" s="56"/>
      <c r="BO12" s="57"/>
      <c r="BP12" s="58"/>
      <c r="BQ12" s="35"/>
      <c r="BR12" s="56"/>
      <c r="BS12" s="57"/>
      <c r="BT12" s="58"/>
      <c r="BU12" s="35"/>
      <c r="BV12" s="56"/>
      <c r="BW12" s="57"/>
      <c r="BX12" s="58"/>
    </row>
    <row r="13" spans="1:76" x14ac:dyDescent="0.2">
      <c r="A13" s="4">
        <f t="shared" si="15"/>
        <v>70000</v>
      </c>
      <c r="B13" s="4">
        <f t="shared" si="29"/>
        <v>80000</v>
      </c>
      <c r="D13" s="7">
        <f t="shared" si="0"/>
        <v>10000</v>
      </c>
      <c r="E13" s="57">
        <v>2296</v>
      </c>
      <c r="F13" s="9">
        <f t="shared" si="16"/>
        <v>7704</v>
      </c>
      <c r="G13" s="58">
        <v>4187</v>
      </c>
      <c r="H13" s="9">
        <f t="shared" si="17"/>
        <v>1.8236062717770034</v>
      </c>
      <c r="I13" s="9">
        <f t="shared" si="18"/>
        <v>0.41870000000000002</v>
      </c>
      <c r="J13" s="4"/>
      <c r="K13" s="59">
        <v>144</v>
      </c>
      <c r="L13" s="27">
        <f t="shared" si="19"/>
        <v>9856</v>
      </c>
      <c r="M13" s="57">
        <v>146</v>
      </c>
      <c r="N13" s="30">
        <f t="shared" si="20"/>
        <v>-145.5813</v>
      </c>
      <c r="O13" s="35"/>
      <c r="P13" s="7">
        <f t="shared" si="21"/>
        <v>290</v>
      </c>
      <c r="Q13" s="57">
        <v>1389</v>
      </c>
      <c r="R13" s="58">
        <v>44</v>
      </c>
      <c r="S13" s="4"/>
      <c r="T13" s="59">
        <v>1303</v>
      </c>
      <c r="U13" s="58">
        <v>33864</v>
      </c>
      <c r="V13" s="35"/>
      <c r="W13" s="7">
        <f t="shared" si="1"/>
        <v>35167</v>
      </c>
      <c r="X13" s="57">
        <v>349328</v>
      </c>
      <c r="Y13" s="58">
        <v>11968</v>
      </c>
      <c r="AA13" s="7">
        <f t="shared" si="22"/>
        <v>121.26551724137931</v>
      </c>
      <c r="AB13" s="4">
        <f t="shared" si="23"/>
        <v>251.49604031677467</v>
      </c>
      <c r="AC13" s="9">
        <f t="shared" si="24"/>
        <v>272</v>
      </c>
      <c r="AE13" s="7">
        <f t="shared" si="30"/>
        <v>49665</v>
      </c>
      <c r="AF13" s="4">
        <f t="shared" si="25"/>
        <v>1166152</v>
      </c>
      <c r="AG13" s="9">
        <f t="shared" si="25"/>
        <v>49504</v>
      </c>
      <c r="AI13" s="47">
        <f t="shared" si="4"/>
        <v>34.482758620689658</v>
      </c>
      <c r="AJ13" s="48">
        <f t="shared" si="5"/>
        <v>7.1994240460763139</v>
      </c>
      <c r="AK13" s="49">
        <f t="shared" si="6"/>
        <v>227.27272727272728</v>
      </c>
      <c r="AM13" s="47">
        <f t="shared" si="7"/>
        <v>7.9172413793103447</v>
      </c>
      <c r="AN13" s="48">
        <f t="shared" si="8"/>
        <v>1.6529877609791217</v>
      </c>
      <c r="AO13" s="49">
        <f t="shared" si="9"/>
        <v>52.18181818181818</v>
      </c>
      <c r="AQ13" s="59">
        <v>1315</v>
      </c>
      <c r="AR13" s="58">
        <v>34312</v>
      </c>
      <c r="AS13" s="35"/>
      <c r="AT13" s="7">
        <f t="shared" si="10"/>
        <v>35627</v>
      </c>
      <c r="AU13" s="57">
        <v>18806</v>
      </c>
      <c r="AV13" s="58">
        <v>9387</v>
      </c>
      <c r="AW13" s="35"/>
      <c r="AX13" s="7">
        <f t="shared" si="31"/>
        <v>50655</v>
      </c>
      <c r="AY13" s="65">
        <f t="shared" si="26"/>
        <v>77706</v>
      </c>
      <c r="AZ13" s="66">
        <f t="shared" si="26"/>
        <v>38339</v>
      </c>
      <c r="BA13" s="35"/>
      <c r="BB13" s="7">
        <f t="shared" si="11"/>
        <v>122.85172413793103</v>
      </c>
      <c r="BC13" s="4">
        <f t="shared" si="12"/>
        <v>13.539236861051116</v>
      </c>
      <c r="BD13" s="9">
        <f t="shared" si="13"/>
        <v>213.34090909090909</v>
      </c>
      <c r="BE13" s="35"/>
      <c r="BF13" s="41">
        <f t="shared" si="27"/>
        <v>2.9993096713362068E-2</v>
      </c>
      <c r="BG13" s="43">
        <f t="shared" si="28"/>
        <v>3.3054777492800575E-3</v>
      </c>
      <c r="BH13" s="44">
        <f t="shared" si="28"/>
        <v>5.2085182883522728E-2</v>
      </c>
      <c r="BI13" s="35"/>
      <c r="BJ13" s="73" t="s">
        <v>47</v>
      </c>
      <c r="BK13" s="57"/>
      <c r="BL13" s="58"/>
      <c r="BM13" s="35"/>
      <c r="BN13" s="56"/>
      <c r="BO13" s="57"/>
      <c r="BP13" s="58"/>
      <c r="BQ13" s="35"/>
      <c r="BR13" s="56"/>
      <c r="BS13" s="57"/>
      <c r="BT13" s="58"/>
      <c r="BU13" s="35"/>
      <c r="BV13" s="56"/>
      <c r="BW13" s="57"/>
      <c r="BX13" s="58"/>
    </row>
    <row r="14" spans="1:76" x14ac:dyDescent="0.2">
      <c r="A14" s="4">
        <f t="shared" si="15"/>
        <v>80000</v>
      </c>
      <c r="B14" s="4">
        <f t="shared" si="29"/>
        <v>90000</v>
      </c>
      <c r="D14" s="7">
        <f t="shared" si="0"/>
        <v>10000</v>
      </c>
      <c r="E14" s="57">
        <v>2770</v>
      </c>
      <c r="F14" s="9">
        <f t="shared" si="16"/>
        <v>7230</v>
      </c>
      <c r="G14" s="58">
        <v>5894</v>
      </c>
      <c r="H14" s="9">
        <f t="shared" si="17"/>
        <v>2.1277978339350181</v>
      </c>
      <c r="I14" s="9">
        <f t="shared" si="18"/>
        <v>0.58940000000000003</v>
      </c>
      <c r="J14" s="4"/>
      <c r="K14" s="59">
        <v>197</v>
      </c>
      <c r="L14" s="27">
        <f t="shared" si="19"/>
        <v>9803</v>
      </c>
      <c r="M14" s="57">
        <v>200</v>
      </c>
      <c r="N14" s="30">
        <f t="shared" si="20"/>
        <v>-199.41059999999999</v>
      </c>
      <c r="O14" s="35"/>
      <c r="P14" s="7">
        <f t="shared" si="21"/>
        <v>397</v>
      </c>
      <c r="Q14" s="57">
        <v>1504</v>
      </c>
      <c r="R14" s="58">
        <v>73</v>
      </c>
      <c r="S14" s="4"/>
      <c r="T14" s="59">
        <v>1967</v>
      </c>
      <c r="U14" s="58">
        <v>47040</v>
      </c>
      <c r="V14" s="35"/>
      <c r="W14" s="7">
        <f t="shared" si="1"/>
        <v>49007</v>
      </c>
      <c r="X14" s="57">
        <v>375856</v>
      </c>
      <c r="Y14" s="58">
        <v>19856</v>
      </c>
      <c r="AA14" s="7">
        <f t="shared" si="22"/>
        <v>123.44332493702771</v>
      </c>
      <c r="AB14" s="4">
        <f t="shared" si="23"/>
        <v>249.90425531914894</v>
      </c>
      <c r="AC14" s="9">
        <f t="shared" si="24"/>
        <v>272</v>
      </c>
      <c r="AE14" s="7">
        <f t="shared" si="30"/>
        <v>98672</v>
      </c>
      <c r="AF14" s="4">
        <f t="shared" si="25"/>
        <v>1542008</v>
      </c>
      <c r="AG14" s="9">
        <f t="shared" si="25"/>
        <v>69360</v>
      </c>
      <c r="AI14" s="47">
        <f t="shared" si="4"/>
        <v>25.188916876574307</v>
      </c>
      <c r="AJ14" s="48">
        <f t="shared" si="5"/>
        <v>6.6489361702127656</v>
      </c>
      <c r="AK14" s="49">
        <f t="shared" si="6"/>
        <v>136.98630136986301</v>
      </c>
      <c r="AM14" s="47">
        <f t="shared" si="7"/>
        <v>6.9773299748110835</v>
      </c>
      <c r="AN14" s="48">
        <f t="shared" si="8"/>
        <v>1.8417553191489362</v>
      </c>
      <c r="AO14" s="49">
        <f t="shared" si="9"/>
        <v>37.945205479452056</v>
      </c>
      <c r="AQ14" s="59">
        <v>1985</v>
      </c>
      <c r="AR14" s="58">
        <v>47768</v>
      </c>
      <c r="AS14" s="35"/>
      <c r="AT14" s="7">
        <f t="shared" si="10"/>
        <v>49753</v>
      </c>
      <c r="AU14" s="57">
        <v>25991</v>
      </c>
      <c r="AV14" s="58">
        <v>15575</v>
      </c>
      <c r="AW14" s="35"/>
      <c r="AX14" s="7">
        <f t="shared" si="31"/>
        <v>100408</v>
      </c>
      <c r="AY14" s="65">
        <f t="shared" si="26"/>
        <v>103697</v>
      </c>
      <c r="AZ14" s="66">
        <f t="shared" si="26"/>
        <v>53914</v>
      </c>
      <c r="BA14" s="35"/>
      <c r="BB14" s="7">
        <f t="shared" si="11"/>
        <v>125.32241813602015</v>
      </c>
      <c r="BC14" s="4">
        <f t="shared" si="12"/>
        <v>17.28125</v>
      </c>
      <c r="BD14" s="9">
        <f t="shared" si="13"/>
        <v>213.35616438356163</v>
      </c>
      <c r="BE14" s="35"/>
      <c r="BF14" s="41">
        <f t="shared" si="27"/>
        <v>3.0596293490239294E-2</v>
      </c>
      <c r="BG14" s="43">
        <f t="shared" si="28"/>
        <v>4.21905517578125E-3</v>
      </c>
      <c r="BH14" s="44">
        <f t="shared" si="28"/>
        <v>5.2088907320205477E-2</v>
      </c>
      <c r="BI14" s="35"/>
      <c r="BJ14" s="73" t="s">
        <v>47</v>
      </c>
      <c r="BK14" s="57"/>
      <c r="BL14" s="58"/>
      <c r="BM14" s="35"/>
      <c r="BN14" s="56"/>
      <c r="BO14" s="57"/>
      <c r="BP14" s="58"/>
      <c r="BQ14" s="35"/>
      <c r="BR14" s="56"/>
      <c r="BS14" s="57"/>
      <c r="BT14" s="58"/>
      <c r="BU14" s="35"/>
      <c r="BV14" s="56"/>
      <c r="BW14" s="57"/>
      <c r="BX14" s="58"/>
    </row>
    <row r="15" spans="1:76" x14ac:dyDescent="0.2">
      <c r="A15" s="4">
        <f t="shared" si="15"/>
        <v>90000</v>
      </c>
      <c r="B15" s="4">
        <f t="shared" si="29"/>
        <v>100000</v>
      </c>
      <c r="D15" s="7">
        <f t="shared" si="0"/>
        <v>10000</v>
      </c>
      <c r="E15" s="57">
        <v>2219</v>
      </c>
      <c r="F15" s="9">
        <f t="shared" si="16"/>
        <v>7781</v>
      </c>
      <c r="G15" s="58">
        <v>4289</v>
      </c>
      <c r="H15" s="9">
        <f t="shared" si="17"/>
        <v>1.9328526363226679</v>
      </c>
      <c r="I15" s="9">
        <f t="shared" si="18"/>
        <v>0.4289</v>
      </c>
      <c r="J15" s="4"/>
      <c r="K15" s="59">
        <v>94</v>
      </c>
      <c r="L15" s="27">
        <f t="shared" si="19"/>
        <v>9906</v>
      </c>
      <c r="M15" s="57">
        <v>102</v>
      </c>
      <c r="N15" s="30">
        <f t="shared" si="20"/>
        <v>-101.5711</v>
      </c>
      <c r="O15" s="35"/>
      <c r="P15" s="7">
        <f t="shared" si="21"/>
        <v>196</v>
      </c>
      <c r="Q15" s="57">
        <v>1364</v>
      </c>
      <c r="R15" s="58">
        <v>54</v>
      </c>
      <c r="S15" s="4"/>
      <c r="T15" s="59">
        <v>1027</v>
      </c>
      <c r="U15" s="58">
        <v>23240</v>
      </c>
      <c r="V15" s="35"/>
      <c r="W15" s="7">
        <f t="shared" si="1"/>
        <v>24267</v>
      </c>
      <c r="X15" s="57">
        <v>342720</v>
      </c>
      <c r="Y15" s="58">
        <v>14688</v>
      </c>
      <c r="AA15" s="7">
        <f t="shared" si="22"/>
        <v>123.81122448979592</v>
      </c>
      <c r="AB15" s="4">
        <f t="shared" si="23"/>
        <v>251.26099706744867</v>
      </c>
      <c r="AC15" s="9">
        <f t="shared" si="24"/>
        <v>272</v>
      </c>
      <c r="AE15" s="7">
        <f t="shared" si="30"/>
        <v>122939</v>
      </c>
      <c r="AF15" s="4">
        <f t="shared" si="25"/>
        <v>1884728</v>
      </c>
      <c r="AG15" s="9">
        <f t="shared" si="25"/>
        <v>84048</v>
      </c>
      <c r="AI15" s="47">
        <f t="shared" si="4"/>
        <v>51.020408163265309</v>
      </c>
      <c r="AJ15" s="48">
        <f t="shared" si="5"/>
        <v>7.3313782991202343</v>
      </c>
      <c r="AK15" s="49">
        <f t="shared" si="6"/>
        <v>185.18518518518519</v>
      </c>
      <c r="AM15" s="47">
        <f t="shared" si="7"/>
        <v>11.321428571428571</v>
      </c>
      <c r="AN15" s="48">
        <f t="shared" si="8"/>
        <v>1.6268328445747802</v>
      </c>
      <c r="AO15" s="49">
        <f t="shared" si="9"/>
        <v>41.092592592592595</v>
      </c>
      <c r="AQ15" s="59">
        <v>1093</v>
      </c>
      <c r="AR15" s="58">
        <v>25232</v>
      </c>
      <c r="AS15" s="35"/>
      <c r="AT15" s="7">
        <f t="shared" si="10"/>
        <v>26325</v>
      </c>
      <c r="AU15" s="57">
        <v>19678</v>
      </c>
      <c r="AV15" s="58">
        <v>11495</v>
      </c>
      <c r="AW15" s="35"/>
      <c r="AX15" s="7">
        <f t="shared" si="31"/>
        <v>126733</v>
      </c>
      <c r="AY15" s="65">
        <f t="shared" si="26"/>
        <v>123375</v>
      </c>
      <c r="AZ15" s="66">
        <f t="shared" si="26"/>
        <v>65409</v>
      </c>
      <c r="BA15" s="35"/>
      <c r="BB15" s="7">
        <f t="shared" si="11"/>
        <v>134.3112244897959</v>
      </c>
      <c r="BC15" s="4">
        <f t="shared" si="12"/>
        <v>14.426686217008797</v>
      </c>
      <c r="BD15" s="9">
        <f t="shared" si="13"/>
        <v>212.87037037037038</v>
      </c>
      <c r="BE15" s="35"/>
      <c r="BF15" s="41">
        <f t="shared" si="27"/>
        <v>3.2790826291454078E-2</v>
      </c>
      <c r="BG15" s="43">
        <f t="shared" si="28"/>
        <v>3.5221401896994133E-3</v>
      </c>
      <c r="BH15" s="44">
        <f t="shared" si="28"/>
        <v>5.1970305266203706E-2</v>
      </c>
      <c r="BI15" s="35"/>
      <c r="BJ15" s="73" t="s">
        <v>47</v>
      </c>
      <c r="BK15" s="57"/>
      <c r="BL15" s="58"/>
      <c r="BM15" s="35"/>
      <c r="BN15" s="56"/>
      <c r="BO15" s="57"/>
      <c r="BP15" s="58"/>
      <c r="BQ15" s="35"/>
      <c r="BR15" s="56"/>
      <c r="BS15" s="57"/>
      <c r="BT15" s="58"/>
      <c r="BU15" s="35"/>
      <c r="BV15" s="56"/>
      <c r="BW15" s="57"/>
      <c r="BX15" s="58"/>
    </row>
    <row r="16" spans="1:76" x14ac:dyDescent="0.2">
      <c r="A16" s="4">
        <f t="shared" si="15"/>
        <v>100000</v>
      </c>
      <c r="B16" s="4">
        <f t="shared" si="29"/>
        <v>110000</v>
      </c>
      <c r="D16" s="7">
        <f t="shared" si="0"/>
        <v>10000</v>
      </c>
      <c r="E16" s="57">
        <v>2562</v>
      </c>
      <c r="F16" s="9">
        <f t="shared" si="16"/>
        <v>7438</v>
      </c>
      <c r="G16" s="58">
        <v>4408</v>
      </c>
      <c r="H16" s="9">
        <f t="shared" si="17"/>
        <v>1.7205308352849336</v>
      </c>
      <c r="I16" s="9">
        <f t="shared" si="18"/>
        <v>0.44080000000000003</v>
      </c>
      <c r="J16" s="4"/>
      <c r="K16" s="59">
        <v>70</v>
      </c>
      <c r="L16" s="27">
        <f t="shared" si="19"/>
        <v>9930</v>
      </c>
      <c r="M16" s="57">
        <v>70</v>
      </c>
      <c r="N16" s="30">
        <f t="shared" si="20"/>
        <v>-69.559200000000004</v>
      </c>
      <c r="O16" s="35"/>
      <c r="P16" s="7">
        <f t="shared" si="21"/>
        <v>140</v>
      </c>
      <c r="Q16" s="57">
        <v>1448</v>
      </c>
      <c r="R16" s="58">
        <v>55</v>
      </c>
      <c r="S16" s="4"/>
      <c r="T16" s="59">
        <v>618</v>
      </c>
      <c r="U16" s="58">
        <v>16144</v>
      </c>
      <c r="V16" s="35"/>
      <c r="W16" s="7">
        <f t="shared" si="1"/>
        <v>16762</v>
      </c>
      <c r="X16" s="57">
        <v>366736</v>
      </c>
      <c r="Y16" s="58">
        <v>14960</v>
      </c>
      <c r="AA16" s="7">
        <f t="shared" si="22"/>
        <v>119.72857142857143</v>
      </c>
      <c r="AB16" s="4">
        <f t="shared" si="23"/>
        <v>253.2707182320442</v>
      </c>
      <c r="AC16" s="9">
        <f t="shared" si="24"/>
        <v>272</v>
      </c>
      <c r="AE16" s="7">
        <f t="shared" si="30"/>
        <v>139701</v>
      </c>
      <c r="AF16" s="4">
        <f t="shared" si="25"/>
        <v>2251464</v>
      </c>
      <c r="AG16" s="9">
        <f t="shared" si="25"/>
        <v>99008</v>
      </c>
      <c r="AI16" s="47">
        <f t="shared" si="4"/>
        <v>71.428571428571431</v>
      </c>
      <c r="AJ16" s="48">
        <f t="shared" si="5"/>
        <v>6.9060773480662982</v>
      </c>
      <c r="AK16" s="49">
        <f t="shared" si="6"/>
        <v>181.81818181818181</v>
      </c>
      <c r="AM16" s="47">
        <f t="shared" si="7"/>
        <v>18.3</v>
      </c>
      <c r="AN16" s="48">
        <f t="shared" si="8"/>
        <v>1.7693370165745856</v>
      </c>
      <c r="AO16" s="49">
        <f t="shared" si="9"/>
        <v>46.581818181818178</v>
      </c>
      <c r="AQ16" s="59">
        <v>618</v>
      </c>
      <c r="AR16" s="58">
        <v>16144</v>
      </c>
      <c r="AS16" s="35"/>
      <c r="AT16" s="7">
        <f t="shared" si="10"/>
        <v>16762</v>
      </c>
      <c r="AU16" s="57">
        <v>20781</v>
      </c>
      <c r="AV16" s="58">
        <v>11460</v>
      </c>
      <c r="AW16" s="35"/>
      <c r="AX16" s="7">
        <f t="shared" si="31"/>
        <v>143495</v>
      </c>
      <c r="AY16" s="65">
        <f t="shared" si="26"/>
        <v>144156</v>
      </c>
      <c r="AZ16" s="66">
        <f t="shared" si="26"/>
        <v>76869</v>
      </c>
      <c r="BA16" s="35"/>
      <c r="BB16" s="7">
        <f t="shared" si="11"/>
        <v>119.72857142857143</v>
      </c>
      <c r="BC16" s="4">
        <f t="shared" si="12"/>
        <v>14.351519337016574</v>
      </c>
      <c r="BD16" s="9">
        <f t="shared" si="13"/>
        <v>208.36363636363637</v>
      </c>
      <c r="BE16" s="35"/>
      <c r="BF16" s="41">
        <f t="shared" si="27"/>
        <v>2.9230608258928571E-2</v>
      </c>
      <c r="BG16" s="43">
        <f t="shared" si="28"/>
        <v>3.5037889006388121E-3</v>
      </c>
      <c r="BH16" s="44">
        <f t="shared" si="28"/>
        <v>5.0870028409090912E-2</v>
      </c>
      <c r="BI16" s="35"/>
      <c r="BJ16" s="73" t="s">
        <v>47</v>
      </c>
      <c r="BK16" s="57"/>
      <c r="BL16" s="58"/>
      <c r="BM16" s="35"/>
      <c r="BN16" s="56"/>
      <c r="BO16" s="57"/>
      <c r="BP16" s="58"/>
      <c r="BQ16" s="35"/>
      <c r="BR16" s="56"/>
      <c r="BS16" s="57"/>
      <c r="BT16" s="58"/>
      <c r="BU16" s="35"/>
      <c r="BV16" s="56"/>
      <c r="BW16" s="57"/>
      <c r="BX16" s="58"/>
    </row>
    <row r="17" spans="1:76" x14ac:dyDescent="0.2">
      <c r="A17" s="4">
        <f t="shared" ref="A17:A80" si="32">+B16</f>
        <v>110000</v>
      </c>
      <c r="B17" s="4">
        <f t="shared" si="29"/>
        <v>120000</v>
      </c>
      <c r="D17" s="7">
        <f t="shared" ref="D17:D80" si="33">+B17-A17</f>
        <v>10000</v>
      </c>
      <c r="E17" s="57">
        <v>2249</v>
      </c>
      <c r="F17" s="9">
        <f t="shared" si="16"/>
        <v>7751</v>
      </c>
      <c r="G17" s="58">
        <v>6873</v>
      </c>
      <c r="H17" s="9">
        <f t="shared" si="17"/>
        <v>3.0560248999555357</v>
      </c>
      <c r="I17" s="9">
        <f t="shared" si="18"/>
        <v>0.68730000000000002</v>
      </c>
      <c r="J17" s="4"/>
      <c r="K17" s="59">
        <v>29</v>
      </c>
      <c r="L17" s="27">
        <f t="shared" ref="L17:L80" si="34">+D17-K17</f>
        <v>9971</v>
      </c>
      <c r="M17" s="57">
        <v>34</v>
      </c>
      <c r="N17" s="30">
        <f t="shared" ref="N17:N80" si="35">+I17-M17</f>
        <v>-33.3127</v>
      </c>
      <c r="O17" s="35"/>
      <c r="P17" s="7">
        <f t="shared" ref="P17:P80" si="36">+K17+M17</f>
        <v>63</v>
      </c>
      <c r="Q17" s="57">
        <v>1212</v>
      </c>
      <c r="R17" s="58">
        <v>84</v>
      </c>
      <c r="S17" s="4"/>
      <c r="T17" s="59">
        <v>227</v>
      </c>
      <c r="U17" s="58">
        <v>6592</v>
      </c>
      <c r="V17" s="35"/>
      <c r="W17" s="7">
        <f t="shared" ref="W17:W80" si="37">+T17+U17</f>
        <v>6819</v>
      </c>
      <c r="X17" s="57">
        <v>307808</v>
      </c>
      <c r="Y17" s="58">
        <v>22848</v>
      </c>
      <c r="AA17" s="7">
        <f t="shared" si="22"/>
        <v>108.23809523809524</v>
      </c>
      <c r="AB17" s="4">
        <f t="shared" si="23"/>
        <v>253.96699669966998</v>
      </c>
      <c r="AC17" s="9">
        <f t="shared" si="24"/>
        <v>272</v>
      </c>
      <c r="AE17" s="7">
        <f t="shared" si="30"/>
        <v>146520</v>
      </c>
      <c r="AF17" s="4">
        <f t="shared" si="25"/>
        <v>2559272</v>
      </c>
      <c r="AG17" s="9">
        <f t="shared" si="25"/>
        <v>121856</v>
      </c>
      <c r="AI17" s="47">
        <f t="shared" si="4"/>
        <v>158.73015873015873</v>
      </c>
      <c r="AJ17" s="48">
        <f t="shared" si="5"/>
        <v>8.2508250825082516</v>
      </c>
      <c r="AK17" s="49">
        <f t="shared" si="6"/>
        <v>119.04761904761905</v>
      </c>
      <c r="AM17" s="47">
        <f t="shared" si="7"/>
        <v>35.698412698412696</v>
      </c>
      <c r="AN17" s="48">
        <f t="shared" si="8"/>
        <v>1.8556105610561056</v>
      </c>
      <c r="AO17" s="49">
        <f t="shared" si="9"/>
        <v>26.773809523809526</v>
      </c>
      <c r="AQ17" s="59">
        <v>257</v>
      </c>
      <c r="AR17" s="58">
        <v>7688</v>
      </c>
      <c r="AS17" s="35"/>
      <c r="AT17" s="7">
        <f t="shared" ref="AT17:AT80" si="38">+AQ17+AR17</f>
        <v>7945</v>
      </c>
      <c r="AU17" s="57">
        <v>25682</v>
      </c>
      <c r="AV17" s="58">
        <v>19202</v>
      </c>
      <c r="AW17" s="35"/>
      <c r="AX17" s="7">
        <f t="shared" si="31"/>
        <v>151440</v>
      </c>
      <c r="AY17" s="65">
        <f t="shared" si="26"/>
        <v>169838</v>
      </c>
      <c r="AZ17" s="66">
        <f t="shared" si="26"/>
        <v>96071</v>
      </c>
      <c r="BA17" s="35"/>
      <c r="BB17" s="7">
        <f t="shared" si="11"/>
        <v>126.11111111111111</v>
      </c>
      <c r="BC17" s="4">
        <f t="shared" si="12"/>
        <v>21.189768976897689</v>
      </c>
      <c r="BD17" s="9">
        <f t="shared" si="13"/>
        <v>228.5952380952381</v>
      </c>
      <c r="BE17" s="35"/>
      <c r="BF17" s="41">
        <f t="shared" ref="BF17:BF80" si="39">+BB17/(4096)</f>
        <v>3.0788845486111112E-2</v>
      </c>
      <c r="BG17" s="43">
        <f t="shared" ref="BG17:BG80" si="40">+BC17/(4096)</f>
        <v>5.1732834416254123E-3</v>
      </c>
      <c r="BH17" s="44">
        <f t="shared" ref="BH17:BH80" si="41">+BD17/(4096)</f>
        <v>5.580938430059524E-2</v>
      </c>
      <c r="BI17" s="35"/>
      <c r="BJ17" s="73" t="s">
        <v>47</v>
      </c>
      <c r="BK17" s="57"/>
      <c r="BL17" s="58"/>
      <c r="BM17" s="35"/>
      <c r="BN17" s="56"/>
      <c r="BO17" s="57"/>
      <c r="BP17" s="58"/>
      <c r="BQ17" s="35"/>
      <c r="BR17" s="56"/>
      <c r="BS17" s="57"/>
      <c r="BT17" s="58"/>
      <c r="BU17" s="35"/>
      <c r="BV17" s="56"/>
      <c r="BW17" s="57"/>
      <c r="BX17" s="58"/>
    </row>
    <row r="18" spans="1:76" x14ac:dyDescent="0.2">
      <c r="A18" s="4">
        <f t="shared" si="32"/>
        <v>120000</v>
      </c>
      <c r="B18" s="4">
        <f t="shared" si="29"/>
        <v>130000</v>
      </c>
      <c r="D18" s="7">
        <f t="shared" si="33"/>
        <v>10000</v>
      </c>
      <c r="E18" s="57">
        <v>2388</v>
      </c>
      <c r="F18" s="9">
        <f t="shared" si="16"/>
        <v>7612</v>
      </c>
      <c r="G18" s="58">
        <v>7785</v>
      </c>
      <c r="H18" s="9">
        <f t="shared" si="17"/>
        <v>3.2600502512562812</v>
      </c>
      <c r="I18" s="9">
        <f t="shared" si="18"/>
        <v>0.77849999999999997</v>
      </c>
      <c r="J18" s="4"/>
      <c r="K18" s="59">
        <v>24</v>
      </c>
      <c r="L18" s="27">
        <f t="shared" si="34"/>
        <v>9976</v>
      </c>
      <c r="M18" s="57">
        <v>24</v>
      </c>
      <c r="N18" s="30">
        <f t="shared" si="35"/>
        <v>-23.221499999999999</v>
      </c>
      <c r="O18" s="35"/>
      <c r="P18" s="7">
        <f t="shared" si="36"/>
        <v>48</v>
      </c>
      <c r="Q18" s="57">
        <v>1358</v>
      </c>
      <c r="R18" s="58">
        <v>85</v>
      </c>
      <c r="S18" s="4"/>
      <c r="T18" s="59">
        <v>228</v>
      </c>
      <c r="U18" s="58">
        <v>5904</v>
      </c>
      <c r="V18" s="35"/>
      <c r="W18" s="7">
        <f t="shared" si="37"/>
        <v>6132</v>
      </c>
      <c r="X18" s="57">
        <v>346336</v>
      </c>
      <c r="Y18" s="58">
        <v>23120</v>
      </c>
      <c r="AA18" s="7">
        <f t="shared" si="22"/>
        <v>127.75</v>
      </c>
      <c r="AB18" s="4">
        <f t="shared" si="23"/>
        <v>255.0338733431517</v>
      </c>
      <c r="AC18" s="9">
        <f t="shared" si="24"/>
        <v>272</v>
      </c>
      <c r="AE18" s="7">
        <f t="shared" si="30"/>
        <v>152652</v>
      </c>
      <c r="AF18" s="4">
        <f t="shared" si="25"/>
        <v>2905608</v>
      </c>
      <c r="AG18" s="9">
        <f t="shared" si="25"/>
        <v>144976</v>
      </c>
      <c r="AI18" s="47">
        <f t="shared" si="4"/>
        <v>208.33333333333334</v>
      </c>
      <c r="AJ18" s="48">
        <f t="shared" si="5"/>
        <v>7.3637702503681881</v>
      </c>
      <c r="AK18" s="49">
        <f t="shared" si="6"/>
        <v>117.64705882352941</v>
      </c>
      <c r="AM18" s="47">
        <f t="shared" si="7"/>
        <v>49.75</v>
      </c>
      <c r="AN18" s="48">
        <f t="shared" si="8"/>
        <v>1.7584683357879234</v>
      </c>
      <c r="AO18" s="49">
        <f t="shared" si="9"/>
        <v>28.094117647058823</v>
      </c>
      <c r="AQ18" s="59">
        <v>228</v>
      </c>
      <c r="AR18" s="58">
        <v>5904</v>
      </c>
      <c r="AS18" s="35"/>
      <c r="AT18" s="7">
        <f t="shared" si="38"/>
        <v>6132</v>
      </c>
      <c r="AU18" s="57">
        <v>29070</v>
      </c>
      <c r="AV18" s="58">
        <v>20481</v>
      </c>
      <c r="AW18" s="35"/>
      <c r="AX18" s="7">
        <f t="shared" si="31"/>
        <v>157572</v>
      </c>
      <c r="AY18" s="65">
        <f t="shared" si="26"/>
        <v>198908</v>
      </c>
      <c r="AZ18" s="66">
        <f t="shared" si="26"/>
        <v>116552</v>
      </c>
      <c r="BA18" s="35"/>
      <c r="BB18" s="7">
        <f t="shared" si="11"/>
        <v>127.75</v>
      </c>
      <c r="BC18" s="4">
        <f t="shared" si="12"/>
        <v>21.406480117820323</v>
      </c>
      <c r="BD18" s="9">
        <f t="shared" si="13"/>
        <v>240.95294117647057</v>
      </c>
      <c r="BE18" s="35"/>
      <c r="BF18" s="41">
        <f t="shared" si="39"/>
        <v>3.118896484375E-2</v>
      </c>
      <c r="BG18" s="43">
        <f t="shared" si="40"/>
        <v>5.2261914350147272E-3</v>
      </c>
      <c r="BH18" s="44">
        <f t="shared" si="41"/>
        <v>5.8826401654411761E-2</v>
      </c>
      <c r="BI18" s="35"/>
      <c r="BJ18" s="73" t="s">
        <v>47</v>
      </c>
      <c r="BK18" s="57"/>
      <c r="BL18" s="58"/>
      <c r="BM18" s="35"/>
      <c r="BN18" s="56"/>
      <c r="BO18" s="57"/>
      <c r="BP18" s="58"/>
      <c r="BQ18" s="35"/>
      <c r="BR18" s="56"/>
      <c r="BS18" s="57"/>
      <c r="BT18" s="58"/>
      <c r="BU18" s="35"/>
      <c r="BV18" s="56"/>
      <c r="BW18" s="57"/>
      <c r="BX18" s="58"/>
    </row>
    <row r="19" spans="1:76" x14ac:dyDescent="0.2">
      <c r="A19" s="4">
        <f t="shared" si="32"/>
        <v>130000</v>
      </c>
      <c r="B19" s="4">
        <f t="shared" si="29"/>
        <v>140000</v>
      </c>
      <c r="D19" s="7">
        <f t="shared" si="33"/>
        <v>10000</v>
      </c>
      <c r="E19" s="57">
        <v>2246</v>
      </c>
      <c r="F19" s="9">
        <f t="shared" si="16"/>
        <v>7754</v>
      </c>
      <c r="G19" s="58">
        <v>8445</v>
      </c>
      <c r="H19" s="9">
        <f t="shared" si="17"/>
        <v>3.7600178094390029</v>
      </c>
      <c r="I19" s="9">
        <f t="shared" si="18"/>
        <v>0.84450000000000003</v>
      </c>
      <c r="J19" s="4"/>
      <c r="K19" s="59">
        <v>51</v>
      </c>
      <c r="L19" s="27">
        <f t="shared" si="34"/>
        <v>9949</v>
      </c>
      <c r="M19" s="57">
        <v>54</v>
      </c>
      <c r="N19" s="30">
        <f t="shared" si="35"/>
        <v>-53.155500000000004</v>
      </c>
      <c r="O19" s="35"/>
      <c r="P19" s="7">
        <f t="shared" si="36"/>
        <v>105</v>
      </c>
      <c r="Q19" s="57">
        <v>1294</v>
      </c>
      <c r="R19" s="58">
        <v>89</v>
      </c>
      <c r="S19" s="4"/>
      <c r="T19" s="59">
        <v>776</v>
      </c>
      <c r="U19" s="58">
        <v>13608</v>
      </c>
      <c r="V19" s="35"/>
      <c r="W19" s="7">
        <f t="shared" si="37"/>
        <v>14384</v>
      </c>
      <c r="X19" s="57">
        <v>326240</v>
      </c>
      <c r="Y19" s="58">
        <v>24208</v>
      </c>
      <c r="AA19" s="7">
        <f t="shared" si="22"/>
        <v>136.99047619047619</v>
      </c>
      <c r="AB19" s="4">
        <f t="shared" si="23"/>
        <v>252.11746522411127</v>
      </c>
      <c r="AC19" s="9">
        <f t="shared" si="24"/>
        <v>272</v>
      </c>
      <c r="AE19" s="7">
        <f t="shared" si="30"/>
        <v>167036</v>
      </c>
      <c r="AF19" s="4">
        <f t="shared" si="25"/>
        <v>3231848</v>
      </c>
      <c r="AG19" s="9">
        <f t="shared" si="25"/>
        <v>169184</v>
      </c>
      <c r="AI19" s="47">
        <f t="shared" si="4"/>
        <v>95.238095238095241</v>
      </c>
      <c r="AJ19" s="48">
        <f t="shared" si="5"/>
        <v>7.7279752704791349</v>
      </c>
      <c r="AK19" s="49">
        <f t="shared" si="6"/>
        <v>112.35955056179775</v>
      </c>
      <c r="AM19" s="47">
        <f t="shared" si="7"/>
        <v>21.390476190476189</v>
      </c>
      <c r="AN19" s="48">
        <f t="shared" si="8"/>
        <v>1.7357032457496135</v>
      </c>
      <c r="AO19" s="49">
        <f t="shared" si="9"/>
        <v>25.235955056179776</v>
      </c>
      <c r="AQ19" s="59">
        <v>800</v>
      </c>
      <c r="AR19" s="58">
        <v>14416</v>
      </c>
      <c r="AS19" s="35"/>
      <c r="AT19" s="7">
        <f t="shared" si="38"/>
        <v>15216</v>
      </c>
      <c r="AU19" s="57">
        <v>29677</v>
      </c>
      <c r="AV19" s="58">
        <v>22148</v>
      </c>
      <c r="AW19" s="35"/>
      <c r="AX19" s="7">
        <f t="shared" si="31"/>
        <v>172788</v>
      </c>
      <c r="AY19" s="65">
        <f t="shared" si="26"/>
        <v>228585</v>
      </c>
      <c r="AZ19" s="66">
        <f t="shared" si="26"/>
        <v>138700</v>
      </c>
      <c r="BA19" s="35"/>
      <c r="BB19" s="7">
        <f t="shared" si="11"/>
        <v>144.91428571428571</v>
      </c>
      <c r="BC19" s="4">
        <f t="shared" si="12"/>
        <v>22.934312210200929</v>
      </c>
      <c r="BD19" s="9">
        <f t="shared" si="13"/>
        <v>248.85393258426967</v>
      </c>
      <c r="BE19" s="35"/>
      <c r="BF19" s="41">
        <f t="shared" si="39"/>
        <v>3.5379464285714285E-2</v>
      </c>
      <c r="BG19" s="43">
        <f t="shared" si="40"/>
        <v>5.5991973169435862E-3</v>
      </c>
      <c r="BH19" s="44">
        <f t="shared" si="41"/>
        <v>6.0755354634831463E-2</v>
      </c>
      <c r="BI19" s="35"/>
      <c r="BJ19" s="73" t="s">
        <v>47</v>
      </c>
      <c r="BK19" s="57"/>
      <c r="BL19" s="58"/>
      <c r="BM19" s="35"/>
      <c r="BN19" s="56"/>
      <c r="BO19" s="57"/>
      <c r="BP19" s="58"/>
      <c r="BQ19" s="35"/>
      <c r="BR19" s="56"/>
      <c r="BS19" s="57"/>
      <c r="BT19" s="58"/>
      <c r="BU19" s="35"/>
      <c r="BV19" s="56"/>
      <c r="BW19" s="57"/>
      <c r="BX19" s="58"/>
    </row>
    <row r="20" spans="1:76" x14ac:dyDescent="0.2">
      <c r="A20" s="4">
        <f t="shared" si="32"/>
        <v>140000</v>
      </c>
      <c r="B20" s="4">
        <f t="shared" si="29"/>
        <v>150000</v>
      </c>
      <c r="D20" s="7">
        <f t="shared" si="33"/>
        <v>10000</v>
      </c>
      <c r="E20" s="57">
        <v>2766</v>
      </c>
      <c r="F20" s="9">
        <f t="shared" si="16"/>
        <v>7234</v>
      </c>
      <c r="G20" s="58">
        <v>8855</v>
      </c>
      <c r="H20" s="9">
        <f t="shared" si="17"/>
        <v>3.2013738250180768</v>
      </c>
      <c r="I20" s="9">
        <f t="shared" si="18"/>
        <v>0.88549999999999995</v>
      </c>
      <c r="J20" s="4"/>
      <c r="K20" s="59">
        <v>78</v>
      </c>
      <c r="L20" s="27">
        <f t="shared" si="34"/>
        <v>9922</v>
      </c>
      <c r="M20" s="57">
        <v>85</v>
      </c>
      <c r="N20" s="30">
        <f t="shared" si="35"/>
        <v>-84.114500000000007</v>
      </c>
      <c r="O20" s="35"/>
      <c r="P20" s="7">
        <f t="shared" si="36"/>
        <v>163</v>
      </c>
      <c r="Q20" s="57">
        <v>1461</v>
      </c>
      <c r="R20" s="58">
        <v>93</v>
      </c>
      <c r="S20" s="4"/>
      <c r="T20" s="59">
        <v>797</v>
      </c>
      <c r="U20" s="58">
        <v>20328</v>
      </c>
      <c r="V20" s="35"/>
      <c r="W20" s="7">
        <f t="shared" si="37"/>
        <v>21125</v>
      </c>
      <c r="X20" s="57">
        <v>372640</v>
      </c>
      <c r="Y20" s="58">
        <v>25296</v>
      </c>
      <c r="AA20" s="7">
        <f t="shared" si="22"/>
        <v>129.60122699386503</v>
      </c>
      <c r="AB20" s="4">
        <f t="shared" si="23"/>
        <v>255.05817932922656</v>
      </c>
      <c r="AC20" s="9">
        <f t="shared" si="24"/>
        <v>272</v>
      </c>
      <c r="AE20" s="7">
        <f t="shared" si="30"/>
        <v>188161</v>
      </c>
      <c r="AF20" s="4">
        <f t="shared" si="25"/>
        <v>3604488</v>
      </c>
      <c r="AG20" s="9">
        <f t="shared" si="25"/>
        <v>194480</v>
      </c>
      <c r="AI20" s="47">
        <f t="shared" si="4"/>
        <v>61.349693251533743</v>
      </c>
      <c r="AJ20" s="48">
        <f t="shared" si="5"/>
        <v>6.8446269678302532</v>
      </c>
      <c r="AK20" s="49">
        <f t="shared" si="6"/>
        <v>107.52688172043011</v>
      </c>
      <c r="AM20" s="47">
        <f t="shared" si="7"/>
        <v>16.969325153374232</v>
      </c>
      <c r="AN20" s="48">
        <f t="shared" si="8"/>
        <v>1.893223819301848</v>
      </c>
      <c r="AO20" s="49">
        <f t="shared" si="9"/>
        <v>29.741935483870968</v>
      </c>
      <c r="AQ20" s="59">
        <v>851</v>
      </c>
      <c r="AR20" s="58">
        <v>22160</v>
      </c>
      <c r="AS20" s="35"/>
      <c r="AT20" s="7">
        <f t="shared" si="38"/>
        <v>23011</v>
      </c>
      <c r="AU20" s="57">
        <v>32604</v>
      </c>
      <c r="AV20" s="58">
        <v>22526</v>
      </c>
      <c r="AW20" s="35"/>
      <c r="AX20" s="7">
        <f t="shared" si="31"/>
        <v>195799</v>
      </c>
      <c r="AY20" s="65">
        <f t="shared" si="26"/>
        <v>261189</v>
      </c>
      <c r="AZ20" s="66">
        <f t="shared" si="26"/>
        <v>161226</v>
      </c>
      <c r="BA20" s="35"/>
      <c r="BB20" s="7">
        <f t="shared" si="11"/>
        <v>141.17177914110428</v>
      </c>
      <c r="BC20" s="4">
        <f t="shared" si="12"/>
        <v>22.316221765913756</v>
      </c>
      <c r="BD20" s="9">
        <f t="shared" si="13"/>
        <v>242.21505376344086</v>
      </c>
      <c r="BE20" s="35"/>
      <c r="BF20" s="41">
        <f t="shared" si="39"/>
        <v>3.4465766391871162E-2</v>
      </c>
      <c r="BG20" s="43">
        <f t="shared" si="40"/>
        <v>5.4482963295687881E-3</v>
      </c>
      <c r="BH20" s="44">
        <f t="shared" si="41"/>
        <v>5.9134534610215055E-2</v>
      </c>
      <c r="BI20" s="35"/>
      <c r="BJ20" s="73" t="s">
        <v>47</v>
      </c>
      <c r="BK20" s="57"/>
      <c r="BL20" s="58"/>
      <c r="BM20" s="35"/>
      <c r="BN20" s="56"/>
      <c r="BO20" s="57"/>
      <c r="BP20" s="58"/>
      <c r="BQ20" s="35"/>
      <c r="BR20" s="56"/>
      <c r="BS20" s="57"/>
      <c r="BT20" s="58"/>
      <c r="BU20" s="35"/>
      <c r="BV20" s="56"/>
      <c r="BW20" s="57"/>
      <c r="BX20" s="58"/>
    </row>
    <row r="21" spans="1:76" x14ac:dyDescent="0.2">
      <c r="A21" s="4">
        <f t="shared" si="32"/>
        <v>150000</v>
      </c>
      <c r="B21" s="4">
        <f t="shared" si="29"/>
        <v>160000</v>
      </c>
      <c r="D21" s="7">
        <f t="shared" si="33"/>
        <v>10000</v>
      </c>
      <c r="E21" s="57">
        <v>2894</v>
      </c>
      <c r="F21" s="9">
        <f t="shared" si="16"/>
        <v>7106</v>
      </c>
      <c r="G21" s="58">
        <v>10461</v>
      </c>
      <c r="H21" s="9">
        <f t="shared" si="17"/>
        <v>3.6147201105736007</v>
      </c>
      <c r="I21" s="9">
        <f t="shared" si="18"/>
        <v>1.0461</v>
      </c>
      <c r="J21" s="4"/>
      <c r="K21" s="59">
        <v>12</v>
      </c>
      <c r="L21" s="27">
        <f t="shared" si="34"/>
        <v>9988</v>
      </c>
      <c r="M21" s="57">
        <v>12</v>
      </c>
      <c r="N21" s="30">
        <f t="shared" si="35"/>
        <v>-10.953900000000001</v>
      </c>
      <c r="O21" s="35"/>
      <c r="P21" s="7">
        <f t="shared" si="36"/>
        <v>24</v>
      </c>
      <c r="Q21" s="57">
        <v>1489</v>
      </c>
      <c r="R21" s="58">
        <v>106</v>
      </c>
      <c r="S21" s="4"/>
      <c r="T21" s="59">
        <v>81</v>
      </c>
      <c r="U21" s="58">
        <v>3160</v>
      </c>
      <c r="V21" s="35"/>
      <c r="W21" s="7">
        <f t="shared" si="37"/>
        <v>3241</v>
      </c>
      <c r="X21" s="57">
        <v>385464</v>
      </c>
      <c r="Y21" s="58">
        <v>28832</v>
      </c>
      <c r="AA21" s="7">
        <f t="shared" si="22"/>
        <v>135.04166666666666</v>
      </c>
      <c r="AB21" s="4">
        <f t="shared" si="23"/>
        <v>258.87441235728676</v>
      </c>
      <c r="AC21" s="9">
        <f t="shared" si="24"/>
        <v>272</v>
      </c>
      <c r="AE21" s="7">
        <f t="shared" si="30"/>
        <v>191402</v>
      </c>
      <c r="AF21" s="4">
        <f t="shared" si="25"/>
        <v>3989952</v>
      </c>
      <c r="AG21" s="9">
        <f t="shared" si="25"/>
        <v>223312</v>
      </c>
      <c r="AI21" s="47">
        <f t="shared" si="4"/>
        <v>416.66666666666669</v>
      </c>
      <c r="AJ21" s="48">
        <f t="shared" si="5"/>
        <v>6.7159167226326391</v>
      </c>
      <c r="AK21" s="49">
        <f t="shared" si="6"/>
        <v>94.339622641509436</v>
      </c>
      <c r="AM21" s="47">
        <f t="shared" si="7"/>
        <v>120.58333333333333</v>
      </c>
      <c r="AN21" s="48">
        <f t="shared" si="8"/>
        <v>1.9435862995298858</v>
      </c>
      <c r="AO21" s="49">
        <f t="shared" si="9"/>
        <v>27.30188679245283</v>
      </c>
      <c r="AQ21" s="59">
        <v>81</v>
      </c>
      <c r="AR21" s="58">
        <v>3160</v>
      </c>
      <c r="AS21" s="35"/>
      <c r="AT21" s="7">
        <f t="shared" si="38"/>
        <v>3241</v>
      </c>
      <c r="AU21" s="57">
        <v>37104</v>
      </c>
      <c r="AV21" s="58">
        <v>26457</v>
      </c>
      <c r="AW21" s="35"/>
      <c r="AX21" s="7">
        <f t="shared" si="31"/>
        <v>199040</v>
      </c>
      <c r="AY21" s="65">
        <f t="shared" si="26"/>
        <v>298293</v>
      </c>
      <c r="AZ21" s="66">
        <f t="shared" si="26"/>
        <v>187683</v>
      </c>
      <c r="BA21" s="35"/>
      <c r="BB21" s="7">
        <f t="shared" si="11"/>
        <v>135.04166666666666</v>
      </c>
      <c r="BC21" s="4">
        <f t="shared" si="12"/>
        <v>24.918737407656145</v>
      </c>
      <c r="BD21" s="9">
        <f t="shared" si="13"/>
        <v>249.59433962264151</v>
      </c>
      <c r="BE21" s="35"/>
      <c r="BF21" s="41">
        <f t="shared" si="39"/>
        <v>3.2969156901041664E-2</v>
      </c>
      <c r="BG21" s="43">
        <f t="shared" si="40"/>
        <v>6.0836761249160511E-3</v>
      </c>
      <c r="BH21" s="44">
        <f t="shared" si="41"/>
        <v>6.0936118071933963E-2</v>
      </c>
      <c r="BI21" s="35"/>
      <c r="BJ21" s="73" t="s">
        <v>47</v>
      </c>
      <c r="BK21" s="57"/>
      <c r="BL21" s="58"/>
      <c r="BM21" s="35"/>
      <c r="BN21" s="56"/>
      <c r="BO21" s="57"/>
      <c r="BP21" s="58"/>
      <c r="BQ21" s="35"/>
      <c r="BR21" s="56"/>
      <c r="BS21" s="57"/>
      <c r="BT21" s="58"/>
      <c r="BU21" s="35"/>
      <c r="BV21" s="56"/>
      <c r="BW21" s="57"/>
      <c r="BX21" s="58"/>
    </row>
    <row r="22" spans="1:76" x14ac:dyDescent="0.2">
      <c r="A22" s="4">
        <f t="shared" si="32"/>
        <v>160000</v>
      </c>
      <c r="B22" s="4">
        <f t="shared" si="29"/>
        <v>170000</v>
      </c>
      <c r="D22" s="7">
        <f t="shared" si="33"/>
        <v>10000</v>
      </c>
      <c r="E22" s="57">
        <v>3099</v>
      </c>
      <c r="F22" s="9">
        <f t="shared" si="16"/>
        <v>6901</v>
      </c>
      <c r="G22" s="58">
        <v>10701</v>
      </c>
      <c r="H22" s="9">
        <f t="shared" si="17"/>
        <v>3.4530493707647629</v>
      </c>
      <c r="I22" s="9">
        <f t="shared" si="18"/>
        <v>1.0701000000000001</v>
      </c>
      <c r="J22" s="4"/>
      <c r="K22" s="59">
        <v>25</v>
      </c>
      <c r="L22" s="27">
        <f t="shared" si="34"/>
        <v>9975</v>
      </c>
      <c r="M22" s="57">
        <v>25</v>
      </c>
      <c r="N22" s="30">
        <f t="shared" si="35"/>
        <v>-23.9299</v>
      </c>
      <c r="O22" s="35"/>
      <c r="P22" s="7">
        <f t="shared" si="36"/>
        <v>50</v>
      </c>
      <c r="Q22" s="57">
        <v>1561</v>
      </c>
      <c r="R22" s="58">
        <v>100</v>
      </c>
      <c r="S22" s="4"/>
      <c r="T22" s="59">
        <v>189</v>
      </c>
      <c r="U22" s="58">
        <v>5720</v>
      </c>
      <c r="V22" s="35"/>
      <c r="W22" s="7">
        <f t="shared" si="37"/>
        <v>5909</v>
      </c>
      <c r="X22" s="57">
        <v>402752</v>
      </c>
      <c r="Y22" s="58">
        <v>27200</v>
      </c>
      <c r="AA22" s="7">
        <f t="shared" si="22"/>
        <v>118.18</v>
      </c>
      <c r="AB22" s="4">
        <f t="shared" si="23"/>
        <v>258.00896860986546</v>
      </c>
      <c r="AC22" s="9">
        <f t="shared" si="24"/>
        <v>272</v>
      </c>
      <c r="AE22" s="7">
        <f t="shared" si="30"/>
        <v>197311</v>
      </c>
      <c r="AF22" s="4">
        <f t="shared" si="25"/>
        <v>4392704</v>
      </c>
      <c r="AG22" s="9">
        <f t="shared" si="25"/>
        <v>250512</v>
      </c>
      <c r="AI22" s="47">
        <f t="shared" si="4"/>
        <v>200</v>
      </c>
      <c r="AJ22" s="48">
        <f t="shared" si="5"/>
        <v>6.4061499039077514</v>
      </c>
      <c r="AK22" s="49">
        <f t="shared" si="6"/>
        <v>100</v>
      </c>
      <c r="AM22" s="47">
        <f t="shared" si="7"/>
        <v>61.98</v>
      </c>
      <c r="AN22" s="48">
        <f t="shared" si="8"/>
        <v>1.9852658552210121</v>
      </c>
      <c r="AO22" s="49">
        <f t="shared" si="9"/>
        <v>30.99</v>
      </c>
      <c r="AQ22" s="59">
        <v>189</v>
      </c>
      <c r="AR22" s="58">
        <v>5720</v>
      </c>
      <c r="AS22" s="35"/>
      <c r="AT22" s="7">
        <f t="shared" si="38"/>
        <v>5909</v>
      </c>
      <c r="AU22" s="57">
        <v>38023</v>
      </c>
      <c r="AV22" s="58">
        <v>25218</v>
      </c>
      <c r="AW22" s="35"/>
      <c r="AX22" s="7">
        <f t="shared" si="31"/>
        <v>204949</v>
      </c>
      <c r="AY22" s="65">
        <f t="shared" si="26"/>
        <v>336316</v>
      </c>
      <c r="AZ22" s="66">
        <f t="shared" si="26"/>
        <v>212901</v>
      </c>
      <c r="BA22" s="35"/>
      <c r="BB22" s="7">
        <f t="shared" si="11"/>
        <v>118.18</v>
      </c>
      <c r="BC22" s="4">
        <f t="shared" si="12"/>
        <v>24.358103779628443</v>
      </c>
      <c r="BD22" s="9">
        <f t="shared" si="13"/>
        <v>252.18</v>
      </c>
      <c r="BE22" s="35"/>
      <c r="BF22" s="41">
        <f t="shared" si="39"/>
        <v>2.8852539062500002E-2</v>
      </c>
      <c r="BG22" s="43">
        <f t="shared" si="40"/>
        <v>5.9468026805733504E-3</v>
      </c>
      <c r="BH22" s="44">
        <f t="shared" si="41"/>
        <v>6.1567382812500002E-2</v>
      </c>
      <c r="BI22" s="35"/>
      <c r="BJ22" s="73" t="s">
        <v>47</v>
      </c>
      <c r="BK22" s="57"/>
      <c r="BL22" s="58"/>
      <c r="BM22" s="35"/>
      <c r="BN22" s="56"/>
      <c r="BO22" s="57"/>
      <c r="BP22" s="58"/>
      <c r="BQ22" s="35"/>
      <c r="BR22" s="56"/>
      <c r="BS22" s="57"/>
      <c r="BT22" s="58"/>
      <c r="BU22" s="35"/>
      <c r="BV22" s="56"/>
      <c r="BW22" s="57"/>
      <c r="BX22" s="58"/>
    </row>
    <row r="23" spans="1:76" x14ac:dyDescent="0.2">
      <c r="A23" s="4">
        <f t="shared" si="32"/>
        <v>170000</v>
      </c>
      <c r="B23" s="4">
        <f t="shared" si="29"/>
        <v>180000</v>
      </c>
      <c r="D23" s="7">
        <f t="shared" si="33"/>
        <v>10000</v>
      </c>
      <c r="E23" s="57">
        <v>3722</v>
      </c>
      <c r="F23" s="9">
        <f t="shared" si="16"/>
        <v>6278</v>
      </c>
      <c r="G23" s="58">
        <v>14253</v>
      </c>
      <c r="H23" s="9">
        <f t="shared" si="17"/>
        <v>3.8293927995701238</v>
      </c>
      <c r="I23" s="9">
        <f t="shared" si="18"/>
        <v>1.4253</v>
      </c>
      <c r="J23" s="4"/>
      <c r="K23" s="59">
        <v>56</v>
      </c>
      <c r="L23" s="27">
        <f t="shared" si="34"/>
        <v>9944</v>
      </c>
      <c r="M23" s="57">
        <v>57</v>
      </c>
      <c r="N23" s="30">
        <f t="shared" si="35"/>
        <v>-55.5747</v>
      </c>
      <c r="O23" s="35"/>
      <c r="P23" s="7">
        <f t="shared" si="36"/>
        <v>113</v>
      </c>
      <c r="Q23" s="57">
        <v>1693</v>
      </c>
      <c r="R23" s="58">
        <v>123</v>
      </c>
      <c r="S23" s="4"/>
      <c r="T23" s="59">
        <v>384</v>
      </c>
      <c r="U23" s="58">
        <v>13776</v>
      </c>
      <c r="V23" s="35"/>
      <c r="W23" s="7">
        <f t="shared" si="37"/>
        <v>14160</v>
      </c>
      <c r="X23" s="57">
        <v>450000</v>
      </c>
      <c r="Y23" s="58">
        <v>33456</v>
      </c>
      <c r="AA23" s="7">
        <f t="shared" si="22"/>
        <v>125.30973451327434</v>
      </c>
      <c r="AB23" s="4">
        <f t="shared" si="23"/>
        <v>265.80035440047254</v>
      </c>
      <c r="AC23" s="9">
        <f t="shared" si="24"/>
        <v>272</v>
      </c>
      <c r="AE23" s="7">
        <f t="shared" si="30"/>
        <v>211471</v>
      </c>
      <c r="AF23" s="4">
        <f t="shared" ref="AF23:AF86" si="42">+AF22+X23</f>
        <v>4842704</v>
      </c>
      <c r="AG23" s="9">
        <f t="shared" ref="AG23:AG86" si="43">+AG22+Y23</f>
        <v>283968</v>
      </c>
      <c r="AI23" s="47">
        <f t="shared" si="4"/>
        <v>88.495575221238937</v>
      </c>
      <c r="AJ23" s="48">
        <f t="shared" si="5"/>
        <v>5.9066745422327234</v>
      </c>
      <c r="AK23" s="49">
        <f t="shared" si="6"/>
        <v>81.300813008130078</v>
      </c>
      <c r="AM23" s="47">
        <f t="shared" si="7"/>
        <v>32.938053097345133</v>
      </c>
      <c r="AN23" s="48">
        <f t="shared" si="8"/>
        <v>2.1984642646190196</v>
      </c>
      <c r="AO23" s="49">
        <f t="shared" si="9"/>
        <v>30.260162601626018</v>
      </c>
      <c r="AQ23" s="59">
        <v>384</v>
      </c>
      <c r="AR23" s="58">
        <v>14048</v>
      </c>
      <c r="AS23" s="35"/>
      <c r="AT23" s="7">
        <f t="shared" si="38"/>
        <v>14432</v>
      </c>
      <c r="AU23" s="57">
        <v>48932</v>
      </c>
      <c r="AV23" s="58">
        <v>31677</v>
      </c>
      <c r="AW23" s="35"/>
      <c r="AX23" s="7">
        <f t="shared" si="31"/>
        <v>219381</v>
      </c>
      <c r="AY23" s="65">
        <f t="shared" ref="AY23:AY86" si="44">+AU23+AY22</f>
        <v>385248</v>
      </c>
      <c r="AZ23" s="66">
        <f t="shared" ref="AZ23:AZ86" si="45">+AV23+AZ22</f>
        <v>244578</v>
      </c>
      <c r="BA23" s="35"/>
      <c r="BB23" s="7">
        <f t="shared" si="11"/>
        <v>127.71681415929204</v>
      </c>
      <c r="BC23" s="4">
        <f t="shared" si="12"/>
        <v>28.902539870053161</v>
      </c>
      <c r="BD23" s="9">
        <f t="shared" si="13"/>
        <v>257.53658536585368</v>
      </c>
      <c r="BE23" s="35"/>
      <c r="BF23" s="41">
        <f t="shared" si="39"/>
        <v>3.1180862831858409E-2</v>
      </c>
      <c r="BG23" s="43">
        <f t="shared" si="40"/>
        <v>7.0562841479621975E-3</v>
      </c>
      <c r="BH23" s="44">
        <f t="shared" si="41"/>
        <v>6.2875142911585372E-2</v>
      </c>
      <c r="BI23" s="35"/>
      <c r="BJ23" s="73" t="s">
        <v>47</v>
      </c>
      <c r="BK23" s="57"/>
      <c r="BL23" s="58"/>
      <c r="BM23" s="35"/>
      <c r="BN23" s="56"/>
      <c r="BO23" s="57"/>
      <c r="BP23" s="58"/>
      <c r="BQ23" s="35"/>
      <c r="BR23" s="56"/>
      <c r="BS23" s="57"/>
      <c r="BT23" s="58"/>
      <c r="BU23" s="35"/>
      <c r="BV23" s="56"/>
      <c r="BW23" s="57"/>
      <c r="BX23" s="58"/>
    </row>
    <row r="24" spans="1:76" x14ac:dyDescent="0.2">
      <c r="A24" s="4">
        <f t="shared" si="32"/>
        <v>180000</v>
      </c>
      <c r="B24" s="4">
        <f t="shared" si="29"/>
        <v>190000</v>
      </c>
      <c r="D24" s="7">
        <f t="shared" si="33"/>
        <v>10000</v>
      </c>
      <c r="E24" s="57">
        <v>3226</v>
      </c>
      <c r="F24" s="9">
        <f t="shared" si="16"/>
        <v>6774</v>
      </c>
      <c r="G24" s="58">
        <v>12034</v>
      </c>
      <c r="H24" s="9">
        <f t="shared" si="17"/>
        <v>3.7303161810291381</v>
      </c>
      <c r="I24" s="9">
        <f t="shared" si="18"/>
        <v>1.2034</v>
      </c>
      <c r="J24" s="4"/>
      <c r="K24" s="59">
        <v>34</v>
      </c>
      <c r="L24" s="27">
        <f t="shared" si="34"/>
        <v>9966</v>
      </c>
      <c r="M24" s="57">
        <v>45</v>
      </c>
      <c r="N24" s="30">
        <f t="shared" si="35"/>
        <v>-43.796599999999998</v>
      </c>
      <c r="O24" s="35"/>
      <c r="P24" s="7">
        <f t="shared" si="36"/>
        <v>79</v>
      </c>
      <c r="Q24" s="57">
        <v>1602</v>
      </c>
      <c r="R24" s="58">
        <v>99</v>
      </c>
      <c r="S24" s="4"/>
      <c r="T24" s="59">
        <v>234</v>
      </c>
      <c r="U24" s="58">
        <v>8720</v>
      </c>
      <c r="V24" s="35"/>
      <c r="W24" s="7">
        <f t="shared" si="37"/>
        <v>8954</v>
      </c>
      <c r="X24" s="57">
        <v>427768</v>
      </c>
      <c r="Y24" s="58">
        <v>26928</v>
      </c>
      <c r="AA24" s="7">
        <f t="shared" si="22"/>
        <v>113.34177215189874</v>
      </c>
      <c r="AB24" s="4">
        <f t="shared" si="23"/>
        <v>267.02122347066165</v>
      </c>
      <c r="AC24" s="9">
        <f t="shared" si="24"/>
        <v>272</v>
      </c>
      <c r="AE24" s="7">
        <f t="shared" si="30"/>
        <v>220425</v>
      </c>
      <c r="AF24" s="4">
        <f t="shared" si="42"/>
        <v>5270472</v>
      </c>
      <c r="AG24" s="9">
        <f t="shared" si="43"/>
        <v>310896</v>
      </c>
      <c r="AI24" s="47">
        <f t="shared" si="4"/>
        <v>126.58227848101266</v>
      </c>
      <c r="AJ24" s="48">
        <f t="shared" si="5"/>
        <v>6.2421972534332086</v>
      </c>
      <c r="AK24" s="49">
        <f t="shared" si="6"/>
        <v>101.01010101010101</v>
      </c>
      <c r="AM24" s="47">
        <f t="shared" si="7"/>
        <v>40.835443037974684</v>
      </c>
      <c r="AN24" s="48">
        <f t="shared" si="8"/>
        <v>2.0137328339575529</v>
      </c>
      <c r="AO24" s="49">
        <f t="shared" si="9"/>
        <v>32.585858585858588</v>
      </c>
      <c r="AQ24" s="59">
        <v>294</v>
      </c>
      <c r="AR24" s="58">
        <v>11464</v>
      </c>
      <c r="AS24" s="35"/>
      <c r="AT24" s="7">
        <f t="shared" si="38"/>
        <v>11758</v>
      </c>
      <c r="AU24" s="57">
        <v>40656</v>
      </c>
      <c r="AV24" s="58">
        <v>24431</v>
      </c>
      <c r="AW24" s="35"/>
      <c r="AX24" s="7">
        <f t="shared" si="31"/>
        <v>231139</v>
      </c>
      <c r="AY24" s="65">
        <f t="shared" si="44"/>
        <v>425904</v>
      </c>
      <c r="AZ24" s="66">
        <f t="shared" si="45"/>
        <v>269009</v>
      </c>
      <c r="BA24" s="35"/>
      <c r="BB24" s="7">
        <f t="shared" si="11"/>
        <v>148.83544303797467</v>
      </c>
      <c r="BC24" s="4">
        <f t="shared" si="12"/>
        <v>25.378277153558052</v>
      </c>
      <c r="BD24" s="9">
        <f t="shared" si="13"/>
        <v>246.77777777777777</v>
      </c>
      <c r="BE24" s="35"/>
      <c r="BF24" s="41">
        <f t="shared" si="39"/>
        <v>3.6336778085443035E-2</v>
      </c>
      <c r="BG24" s="43">
        <f t="shared" si="40"/>
        <v>6.1958684456928838E-3</v>
      </c>
      <c r="BH24" s="44">
        <f t="shared" si="41"/>
        <v>6.0248480902777776E-2</v>
      </c>
      <c r="BI24" s="35"/>
      <c r="BJ24" s="73" t="s">
        <v>47</v>
      </c>
      <c r="BK24" s="57"/>
      <c r="BL24" s="58"/>
      <c r="BM24" s="35"/>
      <c r="BN24" s="56"/>
      <c r="BO24" s="57"/>
      <c r="BP24" s="58"/>
      <c r="BQ24" s="35"/>
      <c r="BR24" s="56"/>
      <c r="BS24" s="57"/>
      <c r="BT24" s="58"/>
      <c r="BU24" s="35"/>
      <c r="BV24" s="56"/>
      <c r="BW24" s="57"/>
      <c r="BX24" s="58"/>
    </row>
    <row r="25" spans="1:76" x14ac:dyDescent="0.2">
      <c r="A25" s="4">
        <f t="shared" si="32"/>
        <v>190000</v>
      </c>
      <c r="B25" s="4">
        <f t="shared" si="29"/>
        <v>200000</v>
      </c>
      <c r="D25" s="7">
        <f t="shared" si="33"/>
        <v>10000</v>
      </c>
      <c r="E25" s="57">
        <v>3251</v>
      </c>
      <c r="F25" s="9">
        <f t="shared" si="16"/>
        <v>6749</v>
      </c>
      <c r="G25" s="58">
        <v>11008</v>
      </c>
      <c r="H25" s="9">
        <f t="shared" si="17"/>
        <v>3.3860350661334975</v>
      </c>
      <c r="I25" s="9">
        <f t="shared" si="18"/>
        <v>1.1008</v>
      </c>
      <c r="J25" s="4"/>
      <c r="K25" s="59">
        <v>63</v>
      </c>
      <c r="L25" s="27">
        <f t="shared" si="34"/>
        <v>9937</v>
      </c>
      <c r="M25" s="57">
        <v>68</v>
      </c>
      <c r="N25" s="30">
        <f t="shared" si="35"/>
        <v>-66.899199999999993</v>
      </c>
      <c r="O25" s="35"/>
      <c r="P25" s="7">
        <f t="shared" si="36"/>
        <v>131</v>
      </c>
      <c r="Q25" s="57">
        <v>1609</v>
      </c>
      <c r="R25" s="58">
        <v>101</v>
      </c>
      <c r="S25" s="4"/>
      <c r="T25" s="59">
        <v>495</v>
      </c>
      <c r="U25" s="58">
        <v>16384</v>
      </c>
      <c r="V25" s="35"/>
      <c r="W25" s="7">
        <f t="shared" si="37"/>
        <v>16879</v>
      </c>
      <c r="X25" s="57">
        <v>425200</v>
      </c>
      <c r="Y25" s="58">
        <v>27472</v>
      </c>
      <c r="AA25" s="7">
        <f t="shared" si="22"/>
        <v>128.84732824427482</v>
      </c>
      <c r="AB25" s="4">
        <f t="shared" si="23"/>
        <v>264.26351771286511</v>
      </c>
      <c r="AC25" s="9">
        <f t="shared" si="24"/>
        <v>272</v>
      </c>
      <c r="AE25" s="7">
        <f t="shared" si="30"/>
        <v>237304</v>
      </c>
      <c r="AF25" s="4">
        <f t="shared" si="42"/>
        <v>5695672</v>
      </c>
      <c r="AG25" s="9">
        <f t="shared" si="43"/>
        <v>338368</v>
      </c>
      <c r="AI25" s="47">
        <f t="shared" si="4"/>
        <v>76.335877862595424</v>
      </c>
      <c r="AJ25" s="48">
        <f t="shared" si="5"/>
        <v>6.2150403977625857</v>
      </c>
      <c r="AK25" s="49">
        <f t="shared" si="6"/>
        <v>99.009900990099013</v>
      </c>
      <c r="AM25" s="47">
        <f t="shared" si="7"/>
        <v>24.81679389312977</v>
      </c>
      <c r="AN25" s="48">
        <f t="shared" si="8"/>
        <v>2.0205096333126167</v>
      </c>
      <c r="AO25" s="49">
        <f t="shared" si="9"/>
        <v>32.188118811881189</v>
      </c>
      <c r="AQ25" s="59">
        <v>528</v>
      </c>
      <c r="AR25" s="58">
        <v>17712</v>
      </c>
      <c r="AS25" s="35"/>
      <c r="AT25" s="7">
        <f t="shared" si="38"/>
        <v>18240</v>
      </c>
      <c r="AU25" s="57">
        <v>38867</v>
      </c>
      <c r="AV25" s="58">
        <v>25361</v>
      </c>
      <c r="AW25" s="35"/>
      <c r="AX25" s="7">
        <f t="shared" si="31"/>
        <v>249379</v>
      </c>
      <c r="AY25" s="65">
        <f t="shared" si="44"/>
        <v>464771</v>
      </c>
      <c r="AZ25" s="66">
        <f t="shared" si="45"/>
        <v>294370</v>
      </c>
      <c r="BA25" s="35"/>
      <c r="BB25" s="7">
        <f t="shared" si="11"/>
        <v>139.23664122137404</v>
      </c>
      <c r="BC25" s="4">
        <f t="shared" si="12"/>
        <v>24.155997513983841</v>
      </c>
      <c r="BD25" s="9">
        <f t="shared" si="13"/>
        <v>251.0990099009901</v>
      </c>
      <c r="BE25" s="35"/>
      <c r="BF25" s="41">
        <f t="shared" si="39"/>
        <v>3.3993320610687022E-2</v>
      </c>
      <c r="BG25" s="43">
        <f t="shared" si="40"/>
        <v>5.8974603305624613E-3</v>
      </c>
      <c r="BH25" s="44">
        <f t="shared" si="41"/>
        <v>6.130346921410891E-2</v>
      </c>
      <c r="BI25" s="35"/>
      <c r="BJ25" s="73" t="s">
        <v>47</v>
      </c>
      <c r="BK25" s="57"/>
      <c r="BL25" s="58"/>
      <c r="BM25" s="35"/>
      <c r="BN25" s="56"/>
      <c r="BO25" s="57"/>
      <c r="BP25" s="58"/>
      <c r="BQ25" s="35"/>
      <c r="BR25" s="56"/>
      <c r="BS25" s="57"/>
      <c r="BT25" s="58"/>
      <c r="BU25" s="35"/>
      <c r="BV25" s="56"/>
      <c r="BW25" s="57"/>
      <c r="BX25" s="58"/>
    </row>
    <row r="26" spans="1:76" x14ac:dyDescent="0.2">
      <c r="A26" s="4">
        <f t="shared" si="32"/>
        <v>200000</v>
      </c>
      <c r="B26" s="4">
        <f t="shared" si="29"/>
        <v>210000</v>
      </c>
      <c r="D26" s="7">
        <f t="shared" si="33"/>
        <v>10000</v>
      </c>
      <c r="E26" s="57">
        <v>3478</v>
      </c>
      <c r="F26" s="9">
        <f t="shared" si="16"/>
        <v>6522</v>
      </c>
      <c r="G26" s="58">
        <v>11236</v>
      </c>
      <c r="H26" s="9">
        <f t="shared" si="17"/>
        <v>3.2305922944220815</v>
      </c>
      <c r="I26" s="9">
        <f t="shared" si="18"/>
        <v>1.1235999999999999</v>
      </c>
      <c r="J26" s="4"/>
      <c r="K26" s="59">
        <v>43</v>
      </c>
      <c r="L26" s="27">
        <f t="shared" si="34"/>
        <v>9957</v>
      </c>
      <c r="M26" s="57">
        <v>44</v>
      </c>
      <c r="N26" s="30">
        <f t="shared" si="35"/>
        <v>-42.876399999999997</v>
      </c>
      <c r="O26" s="35"/>
      <c r="P26" s="7">
        <f t="shared" si="36"/>
        <v>87</v>
      </c>
      <c r="Q26" s="57">
        <v>1660</v>
      </c>
      <c r="R26" s="58">
        <v>104</v>
      </c>
      <c r="S26" s="4"/>
      <c r="T26" s="59">
        <v>398</v>
      </c>
      <c r="U26" s="58">
        <v>11168</v>
      </c>
      <c r="V26" s="35"/>
      <c r="W26" s="7">
        <f t="shared" si="37"/>
        <v>11566</v>
      </c>
      <c r="X26" s="57">
        <v>437616</v>
      </c>
      <c r="Y26" s="58">
        <v>28288</v>
      </c>
      <c r="AA26" s="7">
        <f t="shared" si="22"/>
        <v>132.94252873563218</v>
      </c>
      <c r="AB26" s="4">
        <f t="shared" si="23"/>
        <v>263.62409638554215</v>
      </c>
      <c r="AC26" s="9">
        <f t="shared" si="24"/>
        <v>272</v>
      </c>
      <c r="AE26" s="7">
        <f t="shared" si="30"/>
        <v>248870</v>
      </c>
      <c r="AF26" s="4">
        <f t="shared" si="42"/>
        <v>6133288</v>
      </c>
      <c r="AG26" s="9">
        <f t="shared" si="43"/>
        <v>366656</v>
      </c>
      <c r="AI26" s="47">
        <f t="shared" si="4"/>
        <v>114.94252873563218</v>
      </c>
      <c r="AJ26" s="48">
        <f t="shared" si="5"/>
        <v>6.024096385542169</v>
      </c>
      <c r="AK26" s="49">
        <f t="shared" si="6"/>
        <v>96.15384615384616</v>
      </c>
      <c r="AM26" s="47">
        <f t="shared" si="7"/>
        <v>39.977011494252871</v>
      </c>
      <c r="AN26" s="48">
        <f t="shared" si="8"/>
        <v>2.0951807228915662</v>
      </c>
      <c r="AO26" s="49">
        <f t="shared" si="9"/>
        <v>33.442307692307693</v>
      </c>
      <c r="AQ26" s="59">
        <v>410</v>
      </c>
      <c r="AR26" s="58">
        <v>11424</v>
      </c>
      <c r="AS26" s="35"/>
      <c r="AT26" s="7">
        <f t="shared" si="38"/>
        <v>11834</v>
      </c>
      <c r="AU26" s="57">
        <v>40694</v>
      </c>
      <c r="AV26" s="58">
        <v>25045</v>
      </c>
      <c r="AW26" s="35"/>
      <c r="AX26" s="7">
        <f t="shared" si="31"/>
        <v>261213</v>
      </c>
      <c r="AY26" s="65">
        <f t="shared" si="44"/>
        <v>505465</v>
      </c>
      <c r="AZ26" s="66">
        <f t="shared" si="45"/>
        <v>319415</v>
      </c>
      <c r="BA26" s="35"/>
      <c r="BB26" s="7">
        <f t="shared" si="11"/>
        <v>136.02298850574712</v>
      </c>
      <c r="BC26" s="4">
        <f t="shared" si="12"/>
        <v>24.514457831325302</v>
      </c>
      <c r="BD26" s="9">
        <f t="shared" si="13"/>
        <v>240.81730769230768</v>
      </c>
      <c r="BE26" s="35"/>
      <c r="BF26" s="41">
        <f t="shared" si="39"/>
        <v>3.3208737428160919E-2</v>
      </c>
      <c r="BG26" s="43">
        <f t="shared" si="40"/>
        <v>5.9849750564759038E-3</v>
      </c>
      <c r="BH26" s="44">
        <f t="shared" si="41"/>
        <v>5.8793288010817304E-2</v>
      </c>
      <c r="BI26" s="35"/>
      <c r="BJ26" s="73" t="s">
        <v>47</v>
      </c>
      <c r="BK26" s="57"/>
      <c r="BL26" s="58"/>
      <c r="BM26" s="35"/>
      <c r="BN26" s="56"/>
      <c r="BO26" s="57"/>
      <c r="BP26" s="58"/>
      <c r="BQ26" s="35"/>
      <c r="BR26" s="56"/>
      <c r="BS26" s="57"/>
      <c r="BT26" s="58"/>
      <c r="BU26" s="35"/>
      <c r="BV26" s="56"/>
      <c r="BW26" s="57"/>
      <c r="BX26" s="58"/>
    </row>
    <row r="27" spans="1:76" x14ac:dyDescent="0.2">
      <c r="A27" s="4">
        <f t="shared" si="32"/>
        <v>210000</v>
      </c>
      <c r="B27" s="4">
        <f t="shared" si="29"/>
        <v>220000</v>
      </c>
      <c r="D27" s="7">
        <f t="shared" si="33"/>
        <v>10000</v>
      </c>
      <c r="E27" s="57">
        <v>3510</v>
      </c>
      <c r="F27" s="9">
        <f t="shared" si="16"/>
        <v>6490</v>
      </c>
      <c r="G27" s="58">
        <v>11671</v>
      </c>
      <c r="H27" s="9">
        <f t="shared" si="17"/>
        <v>3.3250712250712251</v>
      </c>
      <c r="I27" s="9">
        <f t="shared" si="18"/>
        <v>1.1671</v>
      </c>
      <c r="J27" s="4"/>
      <c r="K27" s="59">
        <v>41</v>
      </c>
      <c r="L27" s="27">
        <f t="shared" si="34"/>
        <v>9959</v>
      </c>
      <c r="M27" s="57">
        <v>43</v>
      </c>
      <c r="N27" s="30">
        <f t="shared" si="35"/>
        <v>-41.832900000000002</v>
      </c>
      <c r="O27" s="35"/>
      <c r="P27" s="7">
        <f t="shared" si="36"/>
        <v>84</v>
      </c>
      <c r="Q27" s="57">
        <v>1640</v>
      </c>
      <c r="R27" s="58">
        <v>106</v>
      </c>
      <c r="S27" s="4"/>
      <c r="T27" s="59">
        <v>310</v>
      </c>
      <c r="U27" s="58">
        <v>10040</v>
      </c>
      <c r="V27" s="35"/>
      <c r="W27" s="7">
        <f t="shared" si="37"/>
        <v>10350</v>
      </c>
      <c r="X27" s="57">
        <v>432000</v>
      </c>
      <c r="Y27" s="58">
        <v>28832</v>
      </c>
      <c r="AA27" s="7">
        <f t="shared" si="22"/>
        <v>123.21428571428571</v>
      </c>
      <c r="AB27" s="4">
        <f t="shared" si="23"/>
        <v>263.41463414634148</v>
      </c>
      <c r="AC27" s="9">
        <f t="shared" si="24"/>
        <v>272</v>
      </c>
      <c r="AE27" s="7">
        <f t="shared" si="30"/>
        <v>259220</v>
      </c>
      <c r="AF27" s="4">
        <f t="shared" si="42"/>
        <v>6565288</v>
      </c>
      <c r="AG27" s="9">
        <f t="shared" si="43"/>
        <v>395488</v>
      </c>
      <c r="AI27" s="47">
        <f t="shared" si="4"/>
        <v>119.04761904761905</v>
      </c>
      <c r="AJ27" s="48">
        <f t="shared" si="5"/>
        <v>6.0975609756097562</v>
      </c>
      <c r="AK27" s="49">
        <f t="shared" si="6"/>
        <v>94.339622641509436</v>
      </c>
      <c r="AM27" s="47">
        <f t="shared" si="7"/>
        <v>41.785714285714285</v>
      </c>
      <c r="AN27" s="48">
        <f t="shared" si="8"/>
        <v>2.1402439024390243</v>
      </c>
      <c r="AO27" s="49">
        <f t="shared" si="9"/>
        <v>33.113207547169814</v>
      </c>
      <c r="AQ27" s="59">
        <v>313</v>
      </c>
      <c r="AR27" s="58">
        <v>10528</v>
      </c>
      <c r="AS27" s="35"/>
      <c r="AT27" s="7">
        <f t="shared" si="38"/>
        <v>10841</v>
      </c>
      <c r="AU27" s="57">
        <v>40439</v>
      </c>
      <c r="AV27" s="58">
        <v>26404</v>
      </c>
      <c r="AW27" s="35"/>
      <c r="AX27" s="7">
        <f t="shared" si="31"/>
        <v>272054</v>
      </c>
      <c r="AY27" s="65">
        <f t="shared" si="44"/>
        <v>545904</v>
      </c>
      <c r="AZ27" s="66">
        <f t="shared" si="45"/>
        <v>345819</v>
      </c>
      <c r="BA27" s="35"/>
      <c r="BB27" s="7">
        <f t="shared" si="11"/>
        <v>129.0595238095238</v>
      </c>
      <c r="BC27" s="4">
        <f t="shared" si="12"/>
        <v>24.657926829268291</v>
      </c>
      <c r="BD27" s="9">
        <f t="shared" si="13"/>
        <v>249.09433962264151</v>
      </c>
      <c r="BE27" s="35"/>
      <c r="BF27" s="41">
        <f t="shared" si="39"/>
        <v>3.1508672805059521E-2</v>
      </c>
      <c r="BG27" s="43">
        <f t="shared" si="40"/>
        <v>6.0200016673018289E-3</v>
      </c>
      <c r="BH27" s="44">
        <f t="shared" si="41"/>
        <v>6.0814047759433963E-2</v>
      </c>
      <c r="BI27" s="35"/>
      <c r="BJ27" s="73" t="s">
        <v>47</v>
      </c>
      <c r="BK27" s="57"/>
      <c r="BL27" s="58"/>
      <c r="BM27" s="35"/>
      <c r="BN27" s="56"/>
      <c r="BO27" s="57"/>
      <c r="BP27" s="58"/>
      <c r="BQ27" s="35"/>
      <c r="BR27" s="56"/>
      <c r="BS27" s="57"/>
      <c r="BT27" s="58"/>
      <c r="BU27" s="35"/>
      <c r="BV27" s="56"/>
      <c r="BW27" s="57"/>
      <c r="BX27" s="58"/>
    </row>
    <row r="28" spans="1:76" x14ac:dyDescent="0.2">
      <c r="A28" s="4">
        <f t="shared" si="32"/>
        <v>220000</v>
      </c>
      <c r="B28" s="4">
        <f t="shared" si="29"/>
        <v>230000</v>
      </c>
      <c r="D28" s="7">
        <f t="shared" si="33"/>
        <v>10000</v>
      </c>
      <c r="E28" s="57">
        <v>3336</v>
      </c>
      <c r="F28" s="9">
        <f t="shared" si="16"/>
        <v>6664</v>
      </c>
      <c r="G28" s="58">
        <v>11698</v>
      </c>
      <c r="H28" s="9">
        <f t="shared" si="17"/>
        <v>3.5065947242206237</v>
      </c>
      <c r="I28" s="9">
        <f t="shared" si="18"/>
        <v>1.1698</v>
      </c>
      <c r="J28" s="4"/>
      <c r="K28" s="59">
        <v>27</v>
      </c>
      <c r="L28" s="27">
        <f t="shared" si="34"/>
        <v>9973</v>
      </c>
      <c r="M28" s="57">
        <v>28</v>
      </c>
      <c r="N28" s="30">
        <f t="shared" si="35"/>
        <v>-26.830200000000001</v>
      </c>
      <c r="O28" s="35"/>
      <c r="P28" s="7">
        <f t="shared" si="36"/>
        <v>55</v>
      </c>
      <c r="Q28" s="57">
        <v>1653</v>
      </c>
      <c r="R28" s="58">
        <v>109</v>
      </c>
      <c r="S28" s="4"/>
      <c r="T28" s="59">
        <v>189</v>
      </c>
      <c r="U28" s="58">
        <v>6384</v>
      </c>
      <c r="V28" s="35"/>
      <c r="W28" s="7">
        <f t="shared" si="37"/>
        <v>6573</v>
      </c>
      <c r="X28" s="57">
        <v>434104</v>
      </c>
      <c r="Y28" s="58">
        <v>29648</v>
      </c>
      <c r="AA28" s="7">
        <f t="shared" si="22"/>
        <v>119.50909090909092</v>
      </c>
      <c r="AB28" s="4">
        <f t="shared" si="23"/>
        <v>262.61584996975199</v>
      </c>
      <c r="AC28" s="9">
        <f t="shared" si="24"/>
        <v>272</v>
      </c>
      <c r="AE28" s="7">
        <f t="shared" si="30"/>
        <v>265793</v>
      </c>
      <c r="AF28" s="4">
        <f t="shared" si="42"/>
        <v>6999392</v>
      </c>
      <c r="AG28" s="9">
        <f t="shared" si="43"/>
        <v>425136</v>
      </c>
      <c r="AI28" s="47">
        <f t="shared" si="4"/>
        <v>181.81818181818181</v>
      </c>
      <c r="AJ28" s="48">
        <f t="shared" si="5"/>
        <v>6.0496067755595888</v>
      </c>
      <c r="AK28" s="49">
        <f t="shared" si="6"/>
        <v>91.743119266055047</v>
      </c>
      <c r="AM28" s="47">
        <f t="shared" si="7"/>
        <v>60.654545454545456</v>
      </c>
      <c r="AN28" s="48">
        <f t="shared" si="8"/>
        <v>2.0181488203266786</v>
      </c>
      <c r="AO28" s="49">
        <f t="shared" si="9"/>
        <v>30.605504587155963</v>
      </c>
      <c r="AQ28" s="59">
        <v>195</v>
      </c>
      <c r="AR28" s="58">
        <v>6560</v>
      </c>
      <c r="AS28" s="35"/>
      <c r="AT28" s="7">
        <f t="shared" si="38"/>
        <v>6755</v>
      </c>
      <c r="AU28" s="57">
        <v>40503</v>
      </c>
      <c r="AV28" s="58">
        <v>25693</v>
      </c>
      <c r="AW28" s="35"/>
      <c r="AX28" s="7">
        <f t="shared" si="31"/>
        <v>278809</v>
      </c>
      <c r="AY28" s="65">
        <f t="shared" si="44"/>
        <v>586407</v>
      </c>
      <c r="AZ28" s="66">
        <f t="shared" si="45"/>
        <v>371512</v>
      </c>
      <c r="BA28" s="35"/>
      <c r="BB28" s="7">
        <f t="shared" si="11"/>
        <v>122.81818181818181</v>
      </c>
      <c r="BC28" s="4">
        <f t="shared" si="12"/>
        <v>24.502722323049003</v>
      </c>
      <c r="BD28" s="9">
        <f t="shared" si="13"/>
        <v>235.71559633027522</v>
      </c>
      <c r="BE28" s="35"/>
      <c r="BF28" s="41">
        <f t="shared" si="39"/>
        <v>2.9984907670454544E-2</v>
      </c>
      <c r="BG28" s="43">
        <f t="shared" si="40"/>
        <v>5.9821099421506355E-3</v>
      </c>
      <c r="BH28" s="44">
        <f t="shared" si="41"/>
        <v>5.7547753010321098E-2</v>
      </c>
      <c r="BI28" s="35"/>
      <c r="BJ28" s="73" t="s">
        <v>47</v>
      </c>
      <c r="BK28" s="57"/>
      <c r="BL28" s="58"/>
      <c r="BM28" s="35"/>
      <c r="BN28" s="56"/>
      <c r="BO28" s="57"/>
      <c r="BP28" s="58"/>
      <c r="BQ28" s="35"/>
      <c r="BR28" s="56"/>
      <c r="BS28" s="57"/>
      <c r="BT28" s="58"/>
      <c r="BU28" s="35"/>
      <c r="BV28" s="56"/>
      <c r="BW28" s="57"/>
      <c r="BX28" s="58"/>
    </row>
    <row r="29" spans="1:76" x14ac:dyDescent="0.2">
      <c r="A29" s="4">
        <f t="shared" si="32"/>
        <v>230000</v>
      </c>
      <c r="B29" s="4">
        <f t="shared" si="29"/>
        <v>240000</v>
      </c>
      <c r="D29" s="7">
        <f t="shared" si="33"/>
        <v>10000</v>
      </c>
      <c r="E29" s="57">
        <v>3572</v>
      </c>
      <c r="F29" s="9">
        <f t="shared" si="16"/>
        <v>6428</v>
      </c>
      <c r="G29" s="58">
        <v>12247</v>
      </c>
      <c r="H29" s="9">
        <f t="shared" si="17"/>
        <v>3.4286114221724526</v>
      </c>
      <c r="I29" s="9">
        <f t="shared" si="18"/>
        <v>1.2246999999999999</v>
      </c>
      <c r="J29" s="4"/>
      <c r="K29" s="59">
        <v>92</v>
      </c>
      <c r="L29" s="27">
        <f t="shared" si="34"/>
        <v>9908</v>
      </c>
      <c r="M29" s="57">
        <v>96</v>
      </c>
      <c r="N29" s="30">
        <f t="shared" si="35"/>
        <v>-94.775300000000001</v>
      </c>
      <c r="O29" s="35"/>
      <c r="P29" s="7">
        <f t="shared" si="36"/>
        <v>188</v>
      </c>
      <c r="Q29" s="57">
        <v>1676</v>
      </c>
      <c r="R29" s="58">
        <v>115</v>
      </c>
      <c r="S29" s="4"/>
      <c r="T29" s="59">
        <v>642</v>
      </c>
      <c r="U29" s="58">
        <v>22472</v>
      </c>
      <c r="V29" s="35"/>
      <c r="W29" s="7">
        <f t="shared" si="37"/>
        <v>23114</v>
      </c>
      <c r="X29" s="57">
        <v>441872</v>
      </c>
      <c r="Y29" s="58">
        <v>31280</v>
      </c>
      <c r="AA29" s="7">
        <f t="shared" si="22"/>
        <v>122.94680851063829</v>
      </c>
      <c r="AB29" s="4">
        <f t="shared" si="23"/>
        <v>263.64677804295945</v>
      </c>
      <c r="AC29" s="9">
        <f t="shared" si="24"/>
        <v>272</v>
      </c>
      <c r="AE29" s="7">
        <f t="shared" si="30"/>
        <v>288907</v>
      </c>
      <c r="AF29" s="4">
        <f t="shared" si="42"/>
        <v>7441264</v>
      </c>
      <c r="AG29" s="9">
        <f t="shared" si="43"/>
        <v>456416</v>
      </c>
      <c r="AI29" s="47">
        <f t="shared" si="4"/>
        <v>53.191489361702125</v>
      </c>
      <c r="AJ29" s="48">
        <f t="shared" si="5"/>
        <v>5.9665871121718377</v>
      </c>
      <c r="AK29" s="49">
        <f t="shared" si="6"/>
        <v>86.956521739130437</v>
      </c>
      <c r="AM29" s="47">
        <f t="shared" si="7"/>
        <v>19</v>
      </c>
      <c r="AN29" s="48">
        <f t="shared" si="8"/>
        <v>2.1312649164677806</v>
      </c>
      <c r="AO29" s="49">
        <f t="shared" si="9"/>
        <v>31.060869565217391</v>
      </c>
      <c r="AQ29" s="59">
        <v>652</v>
      </c>
      <c r="AR29" s="58">
        <v>23416</v>
      </c>
      <c r="AS29" s="35"/>
      <c r="AT29" s="7">
        <f t="shared" si="38"/>
        <v>24068</v>
      </c>
      <c r="AU29" s="57">
        <v>42714</v>
      </c>
      <c r="AV29" s="58">
        <v>28012</v>
      </c>
      <c r="AW29" s="35"/>
      <c r="AX29" s="7">
        <f t="shared" si="31"/>
        <v>302877</v>
      </c>
      <c r="AY29" s="65">
        <f t="shared" si="44"/>
        <v>629121</v>
      </c>
      <c r="AZ29" s="66">
        <f t="shared" si="45"/>
        <v>399524</v>
      </c>
      <c r="BA29" s="35"/>
      <c r="BB29" s="7">
        <f t="shared" si="11"/>
        <v>128.02127659574469</v>
      </c>
      <c r="BC29" s="4">
        <f t="shared" si="12"/>
        <v>25.485680190930786</v>
      </c>
      <c r="BD29" s="9">
        <f t="shared" si="13"/>
        <v>243.58260869565217</v>
      </c>
      <c r="BE29" s="35"/>
      <c r="BF29" s="41">
        <f t="shared" si="39"/>
        <v>3.1255194481382982E-2</v>
      </c>
      <c r="BG29" s="43">
        <f t="shared" si="40"/>
        <v>6.2220898903639615E-3</v>
      </c>
      <c r="BH29" s="44">
        <f t="shared" si="41"/>
        <v>5.9468410326086955E-2</v>
      </c>
      <c r="BI29" s="35"/>
      <c r="BJ29" s="73" t="s">
        <v>47</v>
      </c>
      <c r="BK29" s="57"/>
      <c r="BL29" s="58"/>
      <c r="BM29" s="35"/>
      <c r="BN29" s="56"/>
      <c r="BO29" s="57"/>
      <c r="BP29" s="58"/>
      <c r="BQ29" s="35"/>
      <c r="BR29" s="56"/>
      <c r="BS29" s="57"/>
      <c r="BT29" s="58"/>
      <c r="BU29" s="35"/>
      <c r="BV29" s="56"/>
      <c r="BW29" s="57"/>
      <c r="BX29" s="58"/>
    </row>
    <row r="30" spans="1:76" x14ac:dyDescent="0.2">
      <c r="A30" s="4">
        <f t="shared" si="32"/>
        <v>240000</v>
      </c>
      <c r="B30" s="4">
        <f t="shared" si="29"/>
        <v>250000</v>
      </c>
      <c r="D30" s="7">
        <f t="shared" si="33"/>
        <v>10000</v>
      </c>
      <c r="E30" s="57">
        <v>4001</v>
      </c>
      <c r="F30" s="9">
        <f t="shared" si="16"/>
        <v>5999</v>
      </c>
      <c r="G30" s="58">
        <v>11367</v>
      </c>
      <c r="H30" s="9">
        <f t="shared" si="17"/>
        <v>2.8410397400649838</v>
      </c>
      <c r="I30" s="9">
        <f t="shared" si="18"/>
        <v>1.1367</v>
      </c>
      <c r="J30" s="4"/>
      <c r="K30" s="59">
        <v>41</v>
      </c>
      <c r="L30" s="27">
        <f t="shared" si="34"/>
        <v>9959</v>
      </c>
      <c r="M30" s="57">
        <v>41</v>
      </c>
      <c r="N30" s="30">
        <f t="shared" si="35"/>
        <v>-39.863300000000002</v>
      </c>
      <c r="O30" s="35"/>
      <c r="P30" s="7">
        <f t="shared" si="36"/>
        <v>82</v>
      </c>
      <c r="Q30" s="57">
        <v>1768</v>
      </c>
      <c r="R30" s="58">
        <v>101</v>
      </c>
      <c r="S30" s="4"/>
      <c r="T30" s="59">
        <v>273</v>
      </c>
      <c r="U30" s="58">
        <v>9432</v>
      </c>
      <c r="V30" s="35"/>
      <c r="W30" s="7">
        <f t="shared" si="37"/>
        <v>9705</v>
      </c>
      <c r="X30" s="57">
        <v>461080</v>
      </c>
      <c r="Y30" s="58">
        <v>27472</v>
      </c>
      <c r="AA30" s="7">
        <f t="shared" si="22"/>
        <v>118.35365853658537</v>
      </c>
      <c r="AB30" s="4">
        <f t="shared" si="23"/>
        <v>260.79185520361989</v>
      </c>
      <c r="AC30" s="9">
        <f t="shared" si="24"/>
        <v>272</v>
      </c>
      <c r="AE30" s="7">
        <f t="shared" si="30"/>
        <v>298612</v>
      </c>
      <c r="AF30" s="4">
        <f t="shared" si="42"/>
        <v>7902344</v>
      </c>
      <c r="AG30" s="9">
        <f t="shared" si="43"/>
        <v>483888</v>
      </c>
      <c r="AI30" s="47">
        <f t="shared" si="4"/>
        <v>121.95121951219512</v>
      </c>
      <c r="AJ30" s="48">
        <f t="shared" si="5"/>
        <v>5.6561085972850682</v>
      </c>
      <c r="AK30" s="49">
        <f t="shared" si="6"/>
        <v>99.009900990099013</v>
      </c>
      <c r="AM30" s="47">
        <f t="shared" si="7"/>
        <v>48.792682926829265</v>
      </c>
      <c r="AN30" s="48">
        <f t="shared" si="8"/>
        <v>2.2630090497737556</v>
      </c>
      <c r="AO30" s="49">
        <f t="shared" si="9"/>
        <v>39.613861386138616</v>
      </c>
      <c r="AQ30" s="59">
        <v>273</v>
      </c>
      <c r="AR30" s="58">
        <v>9432</v>
      </c>
      <c r="AS30" s="35"/>
      <c r="AT30" s="7">
        <f t="shared" si="38"/>
        <v>9705</v>
      </c>
      <c r="AU30" s="57">
        <v>41475</v>
      </c>
      <c r="AV30" s="58">
        <v>24497</v>
      </c>
      <c r="AW30" s="35"/>
      <c r="AX30" s="7">
        <f t="shared" si="31"/>
        <v>312582</v>
      </c>
      <c r="AY30" s="65">
        <f t="shared" si="44"/>
        <v>670596</v>
      </c>
      <c r="AZ30" s="66">
        <f t="shared" si="45"/>
        <v>424021</v>
      </c>
      <c r="BA30" s="35"/>
      <c r="BB30" s="7">
        <f t="shared" si="11"/>
        <v>118.35365853658537</v>
      </c>
      <c r="BC30" s="4">
        <f t="shared" si="12"/>
        <v>23.45871040723982</v>
      </c>
      <c r="BD30" s="9">
        <f t="shared" si="13"/>
        <v>242.54455445544554</v>
      </c>
      <c r="BE30" s="35"/>
      <c r="BF30" s="41">
        <f t="shared" si="39"/>
        <v>2.8894936166158538E-2</v>
      </c>
      <c r="BG30" s="43">
        <f t="shared" si="40"/>
        <v>5.7272242205175343E-3</v>
      </c>
      <c r="BH30" s="44">
        <f t="shared" si="41"/>
        <v>5.9214979115099008E-2</v>
      </c>
      <c r="BI30" s="35"/>
      <c r="BJ30" s="73" t="s">
        <v>47</v>
      </c>
      <c r="BK30" s="57"/>
      <c r="BL30" s="58"/>
      <c r="BM30" s="35"/>
      <c r="BN30" s="56"/>
      <c r="BO30" s="57"/>
      <c r="BP30" s="58"/>
      <c r="BQ30" s="35"/>
      <c r="BR30" s="56"/>
      <c r="BS30" s="57"/>
      <c r="BT30" s="58"/>
      <c r="BU30" s="35"/>
      <c r="BV30" s="56"/>
      <c r="BW30" s="57"/>
      <c r="BX30" s="58"/>
    </row>
    <row r="31" spans="1:76" x14ac:dyDescent="0.2">
      <c r="A31" s="4">
        <f t="shared" si="32"/>
        <v>250000</v>
      </c>
      <c r="B31" s="4">
        <f t="shared" si="29"/>
        <v>260000</v>
      </c>
      <c r="D31" s="7">
        <f t="shared" si="33"/>
        <v>10000</v>
      </c>
      <c r="E31" s="57">
        <v>3829</v>
      </c>
      <c r="F31" s="9">
        <f t="shared" si="16"/>
        <v>6171</v>
      </c>
      <c r="G31" s="58">
        <v>11023</v>
      </c>
      <c r="H31" s="9">
        <f t="shared" si="17"/>
        <v>2.8788195351266648</v>
      </c>
      <c r="I31" s="9">
        <f t="shared" si="18"/>
        <v>1.1023000000000001</v>
      </c>
      <c r="J31" s="4"/>
      <c r="K31" s="59">
        <v>109</v>
      </c>
      <c r="L31" s="27">
        <f t="shared" si="34"/>
        <v>9891</v>
      </c>
      <c r="M31" s="57">
        <v>112</v>
      </c>
      <c r="N31" s="30">
        <f t="shared" si="35"/>
        <v>-110.8977</v>
      </c>
      <c r="O31" s="35"/>
      <c r="P31" s="7">
        <f t="shared" si="36"/>
        <v>221</v>
      </c>
      <c r="Q31" s="57">
        <v>1722</v>
      </c>
      <c r="R31" s="58">
        <v>100</v>
      </c>
      <c r="S31" s="4"/>
      <c r="T31" s="59">
        <v>852</v>
      </c>
      <c r="U31" s="58">
        <v>26976</v>
      </c>
      <c r="V31" s="35"/>
      <c r="W31" s="7">
        <f t="shared" si="37"/>
        <v>27828</v>
      </c>
      <c r="X31" s="57">
        <v>440408</v>
      </c>
      <c r="Y31" s="58">
        <v>27200</v>
      </c>
      <c r="AA31" s="7">
        <f t="shared" si="22"/>
        <v>125.91855203619909</v>
      </c>
      <c r="AB31" s="4">
        <f t="shared" si="23"/>
        <v>255.75377468060395</v>
      </c>
      <c r="AC31" s="9">
        <f t="shared" si="24"/>
        <v>272</v>
      </c>
      <c r="AE31" s="7">
        <f t="shared" si="30"/>
        <v>326440</v>
      </c>
      <c r="AF31" s="4">
        <f t="shared" si="42"/>
        <v>8342752</v>
      </c>
      <c r="AG31" s="9">
        <f t="shared" si="43"/>
        <v>511088</v>
      </c>
      <c r="AI31" s="47">
        <f t="shared" si="4"/>
        <v>45.248868778280546</v>
      </c>
      <c r="AJ31" s="48">
        <f t="shared" si="5"/>
        <v>5.8072009291521489</v>
      </c>
      <c r="AK31" s="49">
        <f t="shared" si="6"/>
        <v>100</v>
      </c>
      <c r="AM31" s="47">
        <f t="shared" si="7"/>
        <v>17.325791855203619</v>
      </c>
      <c r="AN31" s="48">
        <f t="shared" si="8"/>
        <v>2.2235772357723578</v>
      </c>
      <c r="AO31" s="49">
        <f t="shared" si="9"/>
        <v>38.29</v>
      </c>
      <c r="AQ31" s="59">
        <v>861</v>
      </c>
      <c r="AR31" s="58">
        <v>27776</v>
      </c>
      <c r="AS31" s="35"/>
      <c r="AT31" s="7">
        <f t="shared" si="38"/>
        <v>28637</v>
      </c>
      <c r="AU31" s="57">
        <v>41575</v>
      </c>
      <c r="AV31" s="58">
        <v>23524</v>
      </c>
      <c r="AW31" s="35"/>
      <c r="AX31" s="7">
        <f t="shared" si="31"/>
        <v>341219</v>
      </c>
      <c r="AY31" s="65">
        <f t="shared" si="44"/>
        <v>712171</v>
      </c>
      <c r="AZ31" s="66">
        <f t="shared" si="45"/>
        <v>447545</v>
      </c>
      <c r="BA31" s="35"/>
      <c r="BB31" s="7">
        <f t="shared" si="11"/>
        <v>129.57918552036199</v>
      </c>
      <c r="BC31" s="4">
        <f t="shared" si="12"/>
        <v>24.143437862950059</v>
      </c>
      <c r="BD31" s="9">
        <f t="shared" si="13"/>
        <v>235.24</v>
      </c>
      <c r="BE31" s="35"/>
      <c r="BF31" s="41">
        <f t="shared" si="39"/>
        <v>3.1635543339932126E-2</v>
      </c>
      <c r="BG31" s="43">
        <f t="shared" si="40"/>
        <v>5.8943940095092916E-3</v>
      </c>
      <c r="BH31" s="44">
        <f t="shared" si="41"/>
        <v>5.7431640625000002E-2</v>
      </c>
      <c r="BI31" s="35"/>
      <c r="BJ31" s="73" t="s">
        <v>47</v>
      </c>
      <c r="BK31" s="57"/>
      <c r="BL31" s="58"/>
      <c r="BM31" s="35"/>
      <c r="BN31" s="56"/>
      <c r="BO31" s="57"/>
      <c r="BP31" s="58"/>
      <c r="BQ31" s="35"/>
      <c r="BR31" s="56"/>
      <c r="BS31" s="57"/>
      <c r="BT31" s="58"/>
      <c r="BU31" s="35"/>
      <c r="BV31" s="56"/>
      <c r="BW31" s="57"/>
      <c r="BX31" s="58"/>
    </row>
    <row r="32" spans="1:76" x14ac:dyDescent="0.2">
      <c r="A32" s="4">
        <f t="shared" si="32"/>
        <v>260000</v>
      </c>
      <c r="B32" s="4">
        <f t="shared" si="29"/>
        <v>270000</v>
      </c>
      <c r="D32" s="7">
        <f t="shared" si="33"/>
        <v>10000</v>
      </c>
      <c r="E32" s="57">
        <v>4018</v>
      </c>
      <c r="F32" s="9">
        <f t="shared" si="16"/>
        <v>5982</v>
      </c>
      <c r="G32" s="58">
        <v>12310</v>
      </c>
      <c r="H32" s="9">
        <f t="shared" si="17"/>
        <v>3.0637132901941264</v>
      </c>
      <c r="I32" s="9">
        <f t="shared" si="18"/>
        <v>1.2310000000000001</v>
      </c>
      <c r="J32" s="4"/>
      <c r="K32" s="59">
        <v>51</v>
      </c>
      <c r="L32" s="27">
        <f t="shared" si="34"/>
        <v>9949</v>
      </c>
      <c r="M32" s="57">
        <v>52</v>
      </c>
      <c r="N32" s="30">
        <f t="shared" si="35"/>
        <v>-50.768999999999998</v>
      </c>
      <c r="O32" s="35"/>
      <c r="P32" s="7">
        <f t="shared" si="36"/>
        <v>103</v>
      </c>
      <c r="Q32" s="57">
        <v>1786</v>
      </c>
      <c r="R32" s="58">
        <v>98</v>
      </c>
      <c r="S32" s="4"/>
      <c r="T32" s="59">
        <v>330</v>
      </c>
      <c r="U32" s="58">
        <v>12648</v>
      </c>
      <c r="V32" s="35"/>
      <c r="W32" s="7">
        <f t="shared" si="37"/>
        <v>12978</v>
      </c>
      <c r="X32" s="57">
        <v>471376</v>
      </c>
      <c r="Y32" s="58">
        <v>26656</v>
      </c>
      <c r="AA32" s="7">
        <f t="shared" si="22"/>
        <v>126</v>
      </c>
      <c r="AB32" s="4">
        <f t="shared" si="23"/>
        <v>263.92833146696529</v>
      </c>
      <c r="AC32" s="9">
        <f t="shared" si="24"/>
        <v>272</v>
      </c>
      <c r="AE32" s="7">
        <f t="shared" si="30"/>
        <v>339418</v>
      </c>
      <c r="AF32" s="4">
        <f t="shared" si="42"/>
        <v>8814128</v>
      </c>
      <c r="AG32" s="9">
        <f t="shared" si="43"/>
        <v>537744</v>
      </c>
      <c r="AI32" s="47">
        <f t="shared" si="4"/>
        <v>97.087378640776706</v>
      </c>
      <c r="AJ32" s="48">
        <f t="shared" si="5"/>
        <v>5.5991041433370663</v>
      </c>
      <c r="AK32" s="49">
        <f t="shared" si="6"/>
        <v>102.04081632653062</v>
      </c>
      <c r="AM32" s="47">
        <f t="shared" si="7"/>
        <v>39.009708737864081</v>
      </c>
      <c r="AN32" s="48">
        <f t="shared" si="8"/>
        <v>2.2497200447928329</v>
      </c>
      <c r="AO32" s="49">
        <f t="shared" si="9"/>
        <v>41</v>
      </c>
      <c r="AQ32" s="59">
        <v>336</v>
      </c>
      <c r="AR32" s="58">
        <v>12920</v>
      </c>
      <c r="AS32" s="35"/>
      <c r="AT32" s="7">
        <f t="shared" si="38"/>
        <v>13256</v>
      </c>
      <c r="AU32" s="57">
        <v>44020</v>
      </c>
      <c r="AV32" s="58">
        <v>24259</v>
      </c>
      <c r="AW32" s="35"/>
      <c r="AX32" s="7">
        <f t="shared" si="31"/>
        <v>354475</v>
      </c>
      <c r="AY32" s="65">
        <f t="shared" si="44"/>
        <v>756191</v>
      </c>
      <c r="AZ32" s="66">
        <f t="shared" si="45"/>
        <v>471804</v>
      </c>
      <c r="BA32" s="35"/>
      <c r="BB32" s="7">
        <f t="shared" si="11"/>
        <v>128.69902912621359</v>
      </c>
      <c r="BC32" s="4">
        <f t="shared" si="12"/>
        <v>24.647256438969766</v>
      </c>
      <c r="BD32" s="9">
        <f t="shared" si="13"/>
        <v>247.5408163265306</v>
      </c>
      <c r="BE32" s="35"/>
      <c r="BF32" s="41">
        <f t="shared" si="39"/>
        <v>3.1420661407766989E-2</v>
      </c>
      <c r="BG32" s="43">
        <f t="shared" si="40"/>
        <v>6.017396591545353E-3</v>
      </c>
      <c r="BH32" s="44">
        <f t="shared" si="41"/>
        <v>6.0434769610969385E-2</v>
      </c>
      <c r="BI32" s="35"/>
      <c r="BJ32" s="73" t="s">
        <v>47</v>
      </c>
      <c r="BK32" s="57"/>
      <c r="BL32" s="58"/>
      <c r="BM32" s="35"/>
      <c r="BN32" s="56"/>
      <c r="BO32" s="57"/>
      <c r="BP32" s="58"/>
      <c r="BQ32" s="35"/>
      <c r="BR32" s="56"/>
      <c r="BS32" s="57"/>
      <c r="BT32" s="58"/>
      <c r="BU32" s="35"/>
      <c r="BV32" s="56"/>
      <c r="BW32" s="57"/>
      <c r="BX32" s="58"/>
    </row>
    <row r="33" spans="1:76" x14ac:dyDescent="0.2">
      <c r="A33" s="4">
        <f t="shared" si="32"/>
        <v>270000</v>
      </c>
      <c r="B33" s="4">
        <f t="shared" si="29"/>
        <v>280000</v>
      </c>
      <c r="D33" s="7">
        <f t="shared" si="33"/>
        <v>10000</v>
      </c>
      <c r="E33" s="57">
        <v>4458</v>
      </c>
      <c r="F33" s="9">
        <f t="shared" si="16"/>
        <v>5542</v>
      </c>
      <c r="G33" s="58">
        <v>13161</v>
      </c>
      <c r="H33" s="9">
        <f t="shared" si="17"/>
        <v>2.9522207267833109</v>
      </c>
      <c r="I33" s="9">
        <f t="shared" si="18"/>
        <v>1.3161</v>
      </c>
      <c r="J33" s="4"/>
      <c r="K33" s="59">
        <v>67</v>
      </c>
      <c r="L33" s="27">
        <f t="shared" si="34"/>
        <v>9933</v>
      </c>
      <c r="M33" s="57">
        <v>76</v>
      </c>
      <c r="N33" s="30">
        <f t="shared" si="35"/>
        <v>-74.683899999999994</v>
      </c>
      <c r="O33" s="35"/>
      <c r="P33" s="7">
        <f t="shared" si="36"/>
        <v>143</v>
      </c>
      <c r="Q33" s="57">
        <v>1864</v>
      </c>
      <c r="R33" s="58">
        <v>109</v>
      </c>
      <c r="S33" s="4"/>
      <c r="T33" s="59">
        <v>564</v>
      </c>
      <c r="U33" s="58">
        <v>16608</v>
      </c>
      <c r="V33" s="35"/>
      <c r="W33" s="7">
        <f t="shared" si="37"/>
        <v>17172</v>
      </c>
      <c r="X33" s="57">
        <v>493192</v>
      </c>
      <c r="Y33" s="58">
        <v>29648</v>
      </c>
      <c r="AA33" s="7">
        <f t="shared" si="22"/>
        <v>120.08391608391608</v>
      </c>
      <c r="AB33" s="4">
        <f t="shared" si="23"/>
        <v>264.58798283261802</v>
      </c>
      <c r="AC33" s="9">
        <f t="shared" si="24"/>
        <v>272</v>
      </c>
      <c r="AE33" s="7">
        <f t="shared" si="30"/>
        <v>356590</v>
      </c>
      <c r="AF33" s="4">
        <f t="shared" si="42"/>
        <v>9307320</v>
      </c>
      <c r="AG33" s="9">
        <f t="shared" si="43"/>
        <v>567392</v>
      </c>
      <c r="AI33" s="47">
        <f t="shared" si="4"/>
        <v>69.930069930069934</v>
      </c>
      <c r="AJ33" s="48">
        <f t="shared" si="5"/>
        <v>5.3648068669527893</v>
      </c>
      <c r="AK33" s="49">
        <f t="shared" si="6"/>
        <v>91.743119266055047</v>
      </c>
      <c r="AM33" s="47">
        <f t="shared" si="7"/>
        <v>31.174825174825173</v>
      </c>
      <c r="AN33" s="48">
        <f t="shared" si="8"/>
        <v>2.3916309012875536</v>
      </c>
      <c r="AO33" s="49">
        <f t="shared" si="9"/>
        <v>40.899082568807337</v>
      </c>
      <c r="AQ33" s="59">
        <v>630</v>
      </c>
      <c r="AR33" s="58">
        <v>18664</v>
      </c>
      <c r="AS33" s="35"/>
      <c r="AT33" s="7">
        <f t="shared" si="38"/>
        <v>19294</v>
      </c>
      <c r="AU33" s="57">
        <v>48726</v>
      </c>
      <c r="AV33" s="58">
        <v>25538</v>
      </c>
      <c r="AW33" s="35"/>
      <c r="AX33" s="7">
        <f t="shared" si="31"/>
        <v>373769</v>
      </c>
      <c r="AY33" s="65">
        <f t="shared" si="44"/>
        <v>804917</v>
      </c>
      <c r="AZ33" s="66">
        <f t="shared" si="45"/>
        <v>497342</v>
      </c>
      <c r="BA33" s="35"/>
      <c r="BB33" s="7">
        <f t="shared" si="11"/>
        <v>134.92307692307693</v>
      </c>
      <c r="BC33" s="4">
        <f t="shared" si="12"/>
        <v>26.140557939914164</v>
      </c>
      <c r="BD33" s="9">
        <f t="shared" si="13"/>
        <v>234.29357798165137</v>
      </c>
      <c r="BE33" s="35"/>
      <c r="BF33" s="41">
        <f t="shared" si="39"/>
        <v>3.294020432692308E-2</v>
      </c>
      <c r="BG33" s="43">
        <f t="shared" si="40"/>
        <v>6.3819721532993564E-3</v>
      </c>
      <c r="BH33" s="44">
        <f t="shared" si="41"/>
        <v>5.7200580561926603E-2</v>
      </c>
      <c r="BI33" s="35"/>
      <c r="BJ33" s="73" t="s">
        <v>47</v>
      </c>
      <c r="BK33" s="57"/>
      <c r="BL33" s="58"/>
      <c r="BM33" s="35"/>
      <c r="BN33" s="56"/>
      <c r="BO33" s="57"/>
      <c r="BP33" s="58"/>
      <c r="BQ33" s="35"/>
      <c r="BR33" s="56"/>
      <c r="BS33" s="57"/>
      <c r="BT33" s="58"/>
      <c r="BU33" s="35"/>
      <c r="BV33" s="56"/>
      <c r="BW33" s="57"/>
      <c r="BX33" s="58"/>
    </row>
    <row r="34" spans="1:76" x14ac:dyDescent="0.2">
      <c r="A34" s="4">
        <f t="shared" si="32"/>
        <v>280000</v>
      </c>
      <c r="B34" s="4">
        <f t="shared" si="29"/>
        <v>290000</v>
      </c>
      <c r="D34" s="7">
        <f t="shared" si="33"/>
        <v>10000</v>
      </c>
      <c r="E34" s="57">
        <v>3981</v>
      </c>
      <c r="F34" s="9">
        <f t="shared" si="16"/>
        <v>6019</v>
      </c>
      <c r="G34" s="58">
        <v>12048</v>
      </c>
      <c r="H34" s="9">
        <f t="shared" si="17"/>
        <v>3.0263752825923134</v>
      </c>
      <c r="I34" s="9">
        <f t="shared" si="18"/>
        <v>1.2048000000000001</v>
      </c>
      <c r="J34" s="4"/>
      <c r="K34" s="59">
        <v>42</v>
      </c>
      <c r="L34" s="27">
        <f t="shared" si="34"/>
        <v>9958</v>
      </c>
      <c r="M34" s="57">
        <v>44</v>
      </c>
      <c r="N34" s="30">
        <f t="shared" si="35"/>
        <v>-42.795200000000001</v>
      </c>
      <c r="O34" s="35"/>
      <c r="P34" s="7">
        <f t="shared" si="36"/>
        <v>86</v>
      </c>
      <c r="Q34" s="57">
        <v>1813</v>
      </c>
      <c r="R34" s="58">
        <v>112</v>
      </c>
      <c r="S34" s="4"/>
      <c r="T34" s="59">
        <v>390</v>
      </c>
      <c r="U34" s="58">
        <v>10656</v>
      </c>
      <c r="V34" s="35"/>
      <c r="W34" s="7">
        <f t="shared" si="37"/>
        <v>11046</v>
      </c>
      <c r="X34" s="57">
        <v>467504</v>
      </c>
      <c r="Y34" s="58">
        <v>30464</v>
      </c>
      <c r="AA34" s="7">
        <f t="shared" si="22"/>
        <v>128.44186046511629</v>
      </c>
      <c r="AB34" s="4">
        <f t="shared" si="23"/>
        <v>257.86210700496417</v>
      </c>
      <c r="AC34" s="9">
        <f t="shared" si="24"/>
        <v>272</v>
      </c>
      <c r="AE34" s="7">
        <f t="shared" si="30"/>
        <v>367636</v>
      </c>
      <c r="AF34" s="4">
        <f t="shared" si="42"/>
        <v>9774824</v>
      </c>
      <c r="AG34" s="9">
        <f t="shared" si="43"/>
        <v>597856</v>
      </c>
      <c r="AI34" s="47">
        <f t="shared" si="4"/>
        <v>116.27906976744185</v>
      </c>
      <c r="AJ34" s="48">
        <f t="shared" si="5"/>
        <v>5.5157198014340869</v>
      </c>
      <c r="AK34" s="49">
        <f t="shared" si="6"/>
        <v>89.285714285714292</v>
      </c>
      <c r="AM34" s="47">
        <f t="shared" si="7"/>
        <v>46.290697674418603</v>
      </c>
      <c r="AN34" s="48">
        <f t="shared" si="8"/>
        <v>2.1958080529509103</v>
      </c>
      <c r="AO34" s="49">
        <f t="shared" si="9"/>
        <v>35.544642857142854</v>
      </c>
      <c r="AQ34" s="59">
        <v>408</v>
      </c>
      <c r="AR34" s="58">
        <v>11168</v>
      </c>
      <c r="AS34" s="35"/>
      <c r="AT34" s="7">
        <f t="shared" si="38"/>
        <v>11576</v>
      </c>
      <c r="AU34" s="57">
        <v>45956</v>
      </c>
      <c r="AV34" s="58">
        <v>26648</v>
      </c>
      <c r="AW34" s="35"/>
      <c r="AX34" s="7">
        <f t="shared" si="31"/>
        <v>385345</v>
      </c>
      <c r="AY34" s="65">
        <f t="shared" si="44"/>
        <v>850873</v>
      </c>
      <c r="AZ34" s="66">
        <f t="shared" si="45"/>
        <v>523990</v>
      </c>
      <c r="BA34" s="35"/>
      <c r="BB34" s="7">
        <f t="shared" si="11"/>
        <v>134.6046511627907</v>
      </c>
      <c r="BC34" s="4">
        <f t="shared" si="12"/>
        <v>25.348041919470489</v>
      </c>
      <c r="BD34" s="9">
        <f t="shared" si="13"/>
        <v>237.92857142857142</v>
      </c>
      <c r="BE34" s="35"/>
      <c r="BF34" s="41">
        <f t="shared" si="39"/>
        <v>3.2862463662790699E-2</v>
      </c>
      <c r="BG34" s="43">
        <f t="shared" si="40"/>
        <v>6.1884867967457249E-3</v>
      </c>
      <c r="BH34" s="44">
        <f t="shared" si="41"/>
        <v>5.8088030133928568E-2</v>
      </c>
      <c r="BI34" s="35"/>
      <c r="BJ34" s="73" t="s">
        <v>47</v>
      </c>
      <c r="BK34" s="57"/>
      <c r="BL34" s="58"/>
      <c r="BM34" s="35"/>
      <c r="BN34" s="56"/>
      <c r="BO34" s="57"/>
      <c r="BP34" s="58"/>
      <c r="BQ34" s="35"/>
      <c r="BR34" s="56"/>
      <c r="BS34" s="57"/>
      <c r="BT34" s="58"/>
      <c r="BU34" s="35"/>
      <c r="BV34" s="56"/>
      <c r="BW34" s="57"/>
      <c r="BX34" s="58"/>
    </row>
    <row r="35" spans="1:76" x14ac:dyDescent="0.2">
      <c r="A35" s="4">
        <f t="shared" si="32"/>
        <v>290000</v>
      </c>
      <c r="B35" s="4">
        <f t="shared" si="29"/>
        <v>300000</v>
      </c>
      <c r="D35" s="7">
        <f t="shared" si="33"/>
        <v>10000</v>
      </c>
      <c r="E35" s="57">
        <v>3806</v>
      </c>
      <c r="F35" s="9">
        <f t="shared" si="16"/>
        <v>6194</v>
      </c>
      <c r="G35" s="58">
        <v>12830</v>
      </c>
      <c r="H35" s="9">
        <f t="shared" si="17"/>
        <v>3.3709931686810299</v>
      </c>
      <c r="I35" s="9">
        <f t="shared" si="18"/>
        <v>1.2829999999999999</v>
      </c>
      <c r="J35" s="4"/>
      <c r="K35" s="59">
        <v>49</v>
      </c>
      <c r="L35" s="27">
        <f t="shared" si="34"/>
        <v>9951</v>
      </c>
      <c r="M35" s="57">
        <v>53</v>
      </c>
      <c r="N35" s="30">
        <f t="shared" si="35"/>
        <v>-51.716999999999999</v>
      </c>
      <c r="O35" s="35"/>
      <c r="P35" s="7">
        <f t="shared" si="36"/>
        <v>102</v>
      </c>
      <c r="Q35" s="57">
        <v>1796</v>
      </c>
      <c r="R35" s="58">
        <v>115</v>
      </c>
      <c r="S35" s="4"/>
      <c r="T35" s="59">
        <v>361</v>
      </c>
      <c r="U35" s="58">
        <v>11464</v>
      </c>
      <c r="V35" s="35"/>
      <c r="W35" s="7">
        <f t="shared" si="37"/>
        <v>11825</v>
      </c>
      <c r="X35" s="57">
        <v>474128</v>
      </c>
      <c r="Y35" s="58">
        <v>31280</v>
      </c>
      <c r="AA35" s="7">
        <f t="shared" si="22"/>
        <v>115.93137254901961</v>
      </c>
      <c r="AB35" s="4">
        <f t="shared" si="23"/>
        <v>263.99109131403117</v>
      </c>
      <c r="AC35" s="9">
        <f t="shared" si="24"/>
        <v>272</v>
      </c>
      <c r="AE35" s="7">
        <f t="shared" si="30"/>
        <v>379461</v>
      </c>
      <c r="AF35" s="4">
        <f t="shared" si="42"/>
        <v>10248952</v>
      </c>
      <c r="AG35" s="9">
        <f t="shared" si="43"/>
        <v>629136</v>
      </c>
      <c r="AI35" s="47">
        <f t="shared" si="4"/>
        <v>98.039215686274517</v>
      </c>
      <c r="AJ35" s="48">
        <f t="shared" si="5"/>
        <v>5.5679287305122491</v>
      </c>
      <c r="AK35" s="49">
        <f t="shared" si="6"/>
        <v>86.956521739130437</v>
      </c>
      <c r="AM35" s="47">
        <f t="shared" si="7"/>
        <v>37.313725490196077</v>
      </c>
      <c r="AN35" s="48">
        <f t="shared" si="8"/>
        <v>2.1191536748329622</v>
      </c>
      <c r="AO35" s="49">
        <f t="shared" si="9"/>
        <v>33.095652173913045</v>
      </c>
      <c r="AQ35" s="59">
        <v>385</v>
      </c>
      <c r="AR35" s="58">
        <v>12384</v>
      </c>
      <c r="AS35" s="35"/>
      <c r="AT35" s="7">
        <f t="shared" si="38"/>
        <v>12769</v>
      </c>
      <c r="AU35" s="57">
        <v>47549</v>
      </c>
      <c r="AV35" s="58">
        <v>27708</v>
      </c>
      <c r="AW35" s="35"/>
      <c r="AX35" s="7">
        <f t="shared" si="31"/>
        <v>398114</v>
      </c>
      <c r="AY35" s="65">
        <f t="shared" si="44"/>
        <v>898422</v>
      </c>
      <c r="AZ35" s="66">
        <f t="shared" si="45"/>
        <v>551698</v>
      </c>
      <c r="BA35" s="35"/>
      <c r="BB35" s="7">
        <f t="shared" si="11"/>
        <v>125.18627450980392</v>
      </c>
      <c r="BC35" s="4">
        <f t="shared" si="12"/>
        <v>26.474944320712694</v>
      </c>
      <c r="BD35" s="9">
        <f t="shared" si="13"/>
        <v>240.93913043478261</v>
      </c>
      <c r="BE35" s="35"/>
      <c r="BF35" s="41">
        <f t="shared" si="39"/>
        <v>3.0563055300245098E-2</v>
      </c>
      <c r="BG35" s="43">
        <f t="shared" si="40"/>
        <v>6.4636094532989977E-3</v>
      </c>
      <c r="BH35" s="44">
        <f t="shared" si="41"/>
        <v>5.8823029891304349E-2</v>
      </c>
      <c r="BI35" s="35"/>
      <c r="BJ35" s="73" t="s">
        <v>47</v>
      </c>
      <c r="BK35" s="57"/>
      <c r="BL35" s="58"/>
      <c r="BM35" s="35"/>
      <c r="BN35" s="56"/>
      <c r="BO35" s="57"/>
      <c r="BP35" s="58"/>
      <c r="BQ35" s="35"/>
      <c r="BR35" s="56"/>
      <c r="BS35" s="57"/>
      <c r="BT35" s="58"/>
      <c r="BU35" s="35"/>
      <c r="BV35" s="56"/>
      <c r="BW35" s="57"/>
      <c r="BX35" s="58"/>
    </row>
    <row r="36" spans="1:76" x14ac:dyDescent="0.2">
      <c r="A36" s="4">
        <f t="shared" si="32"/>
        <v>300000</v>
      </c>
      <c r="B36" s="4">
        <f t="shared" si="29"/>
        <v>310000</v>
      </c>
      <c r="D36" s="7">
        <f t="shared" si="33"/>
        <v>10000</v>
      </c>
      <c r="E36" s="57">
        <v>3882</v>
      </c>
      <c r="F36" s="9">
        <f t="shared" si="16"/>
        <v>6118</v>
      </c>
      <c r="G36" s="58">
        <v>12367</v>
      </c>
      <c r="H36" s="9">
        <f t="shared" si="17"/>
        <v>3.1857290056671816</v>
      </c>
      <c r="I36" s="9">
        <f t="shared" si="18"/>
        <v>1.2366999999999999</v>
      </c>
      <c r="J36" s="4"/>
      <c r="K36" s="59">
        <v>111</v>
      </c>
      <c r="L36" s="27">
        <f t="shared" si="34"/>
        <v>9889</v>
      </c>
      <c r="M36" s="57">
        <v>116</v>
      </c>
      <c r="N36" s="30">
        <f t="shared" si="35"/>
        <v>-114.7633</v>
      </c>
      <c r="O36" s="35"/>
      <c r="P36" s="7">
        <f t="shared" si="36"/>
        <v>227</v>
      </c>
      <c r="Q36" s="57">
        <v>1801</v>
      </c>
      <c r="R36" s="58">
        <v>117</v>
      </c>
      <c r="S36" s="4"/>
      <c r="T36" s="59">
        <v>983</v>
      </c>
      <c r="U36" s="58">
        <v>27720</v>
      </c>
      <c r="V36" s="35"/>
      <c r="W36" s="7">
        <f t="shared" si="37"/>
        <v>28703</v>
      </c>
      <c r="X36" s="57">
        <v>475256</v>
      </c>
      <c r="Y36" s="58">
        <v>31824</v>
      </c>
      <c r="AA36" s="7">
        <f t="shared" si="22"/>
        <v>126.44493392070484</v>
      </c>
      <c r="AB36" s="4">
        <f t="shared" si="23"/>
        <v>263.8845086063298</v>
      </c>
      <c r="AC36" s="9">
        <f t="shared" si="24"/>
        <v>272</v>
      </c>
      <c r="AE36" s="7">
        <f t="shared" si="30"/>
        <v>408164</v>
      </c>
      <c r="AF36" s="4">
        <f t="shared" si="42"/>
        <v>10724208</v>
      </c>
      <c r="AG36" s="9">
        <f t="shared" si="43"/>
        <v>660960</v>
      </c>
      <c r="AI36" s="47">
        <f t="shared" si="4"/>
        <v>44.052863436123346</v>
      </c>
      <c r="AJ36" s="48">
        <f t="shared" si="5"/>
        <v>5.5524708495280404</v>
      </c>
      <c r="AK36" s="49">
        <f t="shared" si="6"/>
        <v>85.470085470085465</v>
      </c>
      <c r="AM36" s="47">
        <f t="shared" si="7"/>
        <v>17.101321585903083</v>
      </c>
      <c r="AN36" s="48">
        <f t="shared" si="8"/>
        <v>2.155469183786785</v>
      </c>
      <c r="AO36" s="49">
        <f t="shared" si="9"/>
        <v>33.179487179487182</v>
      </c>
      <c r="AQ36" s="59">
        <v>1019</v>
      </c>
      <c r="AR36" s="58">
        <v>29024</v>
      </c>
      <c r="AS36" s="35"/>
      <c r="AT36" s="7">
        <f t="shared" si="38"/>
        <v>30043</v>
      </c>
      <c r="AU36" s="57">
        <v>46358</v>
      </c>
      <c r="AV36" s="58">
        <v>27145</v>
      </c>
      <c r="AW36" s="35"/>
      <c r="AX36" s="7">
        <f t="shared" si="31"/>
        <v>428157</v>
      </c>
      <c r="AY36" s="65">
        <f t="shared" si="44"/>
        <v>944780</v>
      </c>
      <c r="AZ36" s="66">
        <f t="shared" si="45"/>
        <v>578843</v>
      </c>
      <c r="BA36" s="35"/>
      <c r="BB36" s="7">
        <f t="shared" si="11"/>
        <v>132.34801762114537</v>
      </c>
      <c r="BC36" s="4">
        <f t="shared" si="12"/>
        <v>25.740144364242088</v>
      </c>
      <c r="BD36" s="9">
        <f t="shared" si="13"/>
        <v>232.008547008547</v>
      </c>
      <c r="BE36" s="35"/>
      <c r="BF36" s="41">
        <f t="shared" si="39"/>
        <v>3.2311527739537445E-2</v>
      </c>
      <c r="BG36" s="43">
        <f t="shared" si="40"/>
        <v>6.284214932676291E-3</v>
      </c>
      <c r="BH36" s="44">
        <f t="shared" si="41"/>
        <v>5.6642711672008544E-2</v>
      </c>
      <c r="BI36" s="35"/>
      <c r="BJ36" s="73" t="s">
        <v>47</v>
      </c>
      <c r="BK36" s="57"/>
      <c r="BL36" s="58"/>
      <c r="BM36" s="35"/>
      <c r="BN36" s="56"/>
      <c r="BO36" s="57"/>
      <c r="BP36" s="58"/>
      <c r="BQ36" s="35"/>
      <c r="BR36" s="56"/>
      <c r="BS36" s="57"/>
      <c r="BT36" s="58"/>
      <c r="BU36" s="35"/>
      <c r="BV36" s="56"/>
      <c r="BW36" s="57"/>
      <c r="BX36" s="58"/>
    </row>
    <row r="37" spans="1:76" x14ac:dyDescent="0.2">
      <c r="A37" s="4">
        <f t="shared" si="32"/>
        <v>310000</v>
      </c>
      <c r="B37" s="4">
        <f t="shared" si="29"/>
        <v>320000</v>
      </c>
      <c r="D37" s="7">
        <f t="shared" si="33"/>
        <v>10000</v>
      </c>
      <c r="E37" s="57">
        <v>3974</v>
      </c>
      <c r="F37" s="9">
        <f t="shared" si="16"/>
        <v>6026</v>
      </c>
      <c r="G37" s="58">
        <v>12306</v>
      </c>
      <c r="H37" s="9">
        <f t="shared" si="17"/>
        <v>3.0966280825364874</v>
      </c>
      <c r="I37" s="9">
        <f t="shared" si="18"/>
        <v>1.2305999999999999</v>
      </c>
      <c r="J37" s="4"/>
      <c r="K37" s="59">
        <v>63</v>
      </c>
      <c r="L37" s="27">
        <f t="shared" si="34"/>
        <v>9937</v>
      </c>
      <c r="M37" s="57">
        <v>64</v>
      </c>
      <c r="N37" s="30">
        <f t="shared" si="35"/>
        <v>-62.769399999999997</v>
      </c>
      <c r="O37" s="35"/>
      <c r="P37" s="7">
        <f t="shared" si="36"/>
        <v>127</v>
      </c>
      <c r="Q37" s="57">
        <v>1784</v>
      </c>
      <c r="R37" s="58">
        <v>116</v>
      </c>
      <c r="S37" s="4"/>
      <c r="T37" s="59">
        <v>549</v>
      </c>
      <c r="U37" s="58">
        <v>15720</v>
      </c>
      <c r="V37" s="35"/>
      <c r="W37" s="7">
        <f t="shared" si="37"/>
        <v>16269</v>
      </c>
      <c r="X37" s="57">
        <v>471456</v>
      </c>
      <c r="Y37" s="58">
        <v>31552</v>
      </c>
      <c r="AA37" s="7">
        <f t="shared" si="22"/>
        <v>128.10236220472441</v>
      </c>
      <c r="AB37" s="4">
        <f t="shared" si="23"/>
        <v>264.2690582959641</v>
      </c>
      <c r="AC37" s="9">
        <f t="shared" si="24"/>
        <v>272</v>
      </c>
      <c r="AE37" s="7">
        <f t="shared" si="30"/>
        <v>424433</v>
      </c>
      <c r="AF37" s="4">
        <f t="shared" si="42"/>
        <v>11195664</v>
      </c>
      <c r="AG37" s="9">
        <f t="shared" si="43"/>
        <v>692512</v>
      </c>
      <c r="AI37" s="47">
        <f t="shared" si="4"/>
        <v>78.740157480314963</v>
      </c>
      <c r="AJ37" s="48">
        <f t="shared" si="5"/>
        <v>5.6053811659192823</v>
      </c>
      <c r="AK37" s="49">
        <f t="shared" si="6"/>
        <v>86.206896551724142</v>
      </c>
      <c r="AM37" s="47">
        <f t="shared" si="7"/>
        <v>31.291338582677167</v>
      </c>
      <c r="AN37" s="48">
        <f t="shared" si="8"/>
        <v>2.227578475336323</v>
      </c>
      <c r="AO37" s="49">
        <f t="shared" si="9"/>
        <v>34.258620689655174</v>
      </c>
      <c r="AQ37" s="59">
        <v>555</v>
      </c>
      <c r="AR37" s="58">
        <v>15896</v>
      </c>
      <c r="AS37" s="35"/>
      <c r="AT37" s="7">
        <f t="shared" si="38"/>
        <v>16451</v>
      </c>
      <c r="AU37" s="57">
        <v>46598</v>
      </c>
      <c r="AV37" s="58">
        <v>27531</v>
      </c>
      <c r="AW37" s="35"/>
      <c r="AX37" s="7">
        <f t="shared" si="31"/>
        <v>444608</v>
      </c>
      <c r="AY37" s="65">
        <f t="shared" si="44"/>
        <v>991378</v>
      </c>
      <c r="AZ37" s="66">
        <f t="shared" si="45"/>
        <v>606374</v>
      </c>
      <c r="BA37" s="35"/>
      <c r="BB37" s="7">
        <f t="shared" si="11"/>
        <v>129.53543307086613</v>
      </c>
      <c r="BC37" s="4">
        <f t="shared" si="12"/>
        <v>26.119955156950674</v>
      </c>
      <c r="BD37" s="9">
        <f t="shared" si="13"/>
        <v>237.33620689655172</v>
      </c>
      <c r="BE37" s="35"/>
      <c r="BF37" s="41">
        <f t="shared" si="39"/>
        <v>3.1624861589566927E-2</v>
      </c>
      <c r="BG37" s="43">
        <f t="shared" si="40"/>
        <v>6.3769421769899106E-3</v>
      </c>
      <c r="BH37" s="44">
        <f t="shared" si="41"/>
        <v>5.7943409886853446E-2</v>
      </c>
      <c r="BI37" s="35"/>
      <c r="BJ37" s="73" t="s">
        <v>47</v>
      </c>
      <c r="BK37" s="57"/>
      <c r="BL37" s="58"/>
      <c r="BM37" s="35"/>
      <c r="BN37" s="56"/>
      <c r="BO37" s="57"/>
      <c r="BP37" s="58"/>
      <c r="BQ37" s="35"/>
      <c r="BR37" s="56"/>
      <c r="BS37" s="57"/>
      <c r="BT37" s="58"/>
      <c r="BU37" s="35"/>
      <c r="BV37" s="56"/>
      <c r="BW37" s="57"/>
      <c r="BX37" s="58"/>
    </row>
    <row r="38" spans="1:76" x14ac:dyDescent="0.2">
      <c r="A38" s="4">
        <f t="shared" si="32"/>
        <v>320000</v>
      </c>
      <c r="B38" s="4">
        <f t="shared" si="29"/>
        <v>330000</v>
      </c>
      <c r="D38" s="7">
        <f t="shared" si="33"/>
        <v>10000</v>
      </c>
      <c r="E38" s="57">
        <v>4105</v>
      </c>
      <c r="F38" s="9">
        <f t="shared" si="16"/>
        <v>5895</v>
      </c>
      <c r="G38" s="58">
        <v>11952</v>
      </c>
      <c r="H38" s="9">
        <f t="shared" si="17"/>
        <v>2.9115712545676007</v>
      </c>
      <c r="I38" s="9">
        <f t="shared" si="18"/>
        <v>1.1952</v>
      </c>
      <c r="J38" s="4"/>
      <c r="K38" s="59">
        <v>63</v>
      </c>
      <c r="L38" s="27">
        <f t="shared" si="34"/>
        <v>9937</v>
      </c>
      <c r="M38" s="57">
        <v>67</v>
      </c>
      <c r="N38" s="30">
        <f t="shared" si="35"/>
        <v>-65.8048</v>
      </c>
      <c r="O38" s="35"/>
      <c r="P38" s="7">
        <f t="shared" si="36"/>
        <v>130</v>
      </c>
      <c r="Q38" s="57">
        <v>1823</v>
      </c>
      <c r="R38" s="58">
        <v>112</v>
      </c>
      <c r="S38" s="4"/>
      <c r="T38" s="59">
        <v>687</v>
      </c>
      <c r="U38" s="58">
        <v>15832</v>
      </c>
      <c r="V38" s="35"/>
      <c r="W38" s="7">
        <f t="shared" si="37"/>
        <v>16519</v>
      </c>
      <c r="X38" s="57">
        <v>482168</v>
      </c>
      <c r="Y38" s="58">
        <v>30464</v>
      </c>
      <c r="AA38" s="7">
        <f t="shared" si="22"/>
        <v>127.06923076923077</v>
      </c>
      <c r="AB38" s="4">
        <f t="shared" si="23"/>
        <v>264.49149753154143</v>
      </c>
      <c r="AC38" s="9">
        <f t="shared" si="24"/>
        <v>272</v>
      </c>
      <c r="AE38" s="7">
        <f t="shared" si="30"/>
        <v>440952</v>
      </c>
      <c r="AF38" s="4">
        <f t="shared" si="42"/>
        <v>11677832</v>
      </c>
      <c r="AG38" s="9">
        <f t="shared" si="43"/>
        <v>722976</v>
      </c>
      <c r="AI38" s="47">
        <f t="shared" si="4"/>
        <v>76.92307692307692</v>
      </c>
      <c r="AJ38" s="48">
        <f t="shared" si="5"/>
        <v>5.4854635216675813</v>
      </c>
      <c r="AK38" s="49">
        <f t="shared" si="6"/>
        <v>89.285714285714292</v>
      </c>
      <c r="AM38" s="47">
        <f t="shared" si="7"/>
        <v>31.576923076923077</v>
      </c>
      <c r="AN38" s="48">
        <f t="shared" si="8"/>
        <v>2.2517827756445419</v>
      </c>
      <c r="AO38" s="49">
        <f t="shared" si="9"/>
        <v>36.651785714285715</v>
      </c>
      <c r="AQ38" s="59">
        <v>726</v>
      </c>
      <c r="AR38" s="58">
        <v>16816</v>
      </c>
      <c r="AS38" s="35"/>
      <c r="AT38" s="7">
        <f t="shared" si="38"/>
        <v>17542</v>
      </c>
      <c r="AU38" s="57">
        <v>46471</v>
      </c>
      <c r="AV38" s="58">
        <v>25994</v>
      </c>
      <c r="AW38" s="35"/>
      <c r="AX38" s="7">
        <f t="shared" si="31"/>
        <v>462150</v>
      </c>
      <c r="AY38" s="65">
        <f t="shared" si="44"/>
        <v>1037849</v>
      </c>
      <c r="AZ38" s="66">
        <f t="shared" si="45"/>
        <v>632368</v>
      </c>
      <c r="BA38" s="35"/>
      <c r="BB38" s="7">
        <f t="shared" si="11"/>
        <v>134.93846153846152</v>
      </c>
      <c r="BC38" s="4">
        <f t="shared" si="12"/>
        <v>25.491497531541416</v>
      </c>
      <c r="BD38" s="9">
        <f t="shared" si="13"/>
        <v>232.08928571428572</v>
      </c>
      <c r="BE38" s="35"/>
      <c r="BF38" s="41">
        <f t="shared" si="39"/>
        <v>3.2943960336538458E-2</v>
      </c>
      <c r="BG38" s="43">
        <f t="shared" si="40"/>
        <v>6.2235101395364785E-3</v>
      </c>
      <c r="BH38" s="44">
        <f t="shared" si="41"/>
        <v>5.6662423270089288E-2</v>
      </c>
      <c r="BI38" s="35"/>
      <c r="BJ38" s="73" t="s">
        <v>47</v>
      </c>
      <c r="BK38" s="57"/>
      <c r="BL38" s="58"/>
      <c r="BM38" s="35"/>
      <c r="BN38" s="56"/>
      <c r="BO38" s="57"/>
      <c r="BP38" s="58"/>
      <c r="BQ38" s="35"/>
      <c r="BR38" s="56"/>
      <c r="BS38" s="57"/>
      <c r="BT38" s="58"/>
      <c r="BU38" s="35"/>
      <c r="BV38" s="56"/>
      <c r="BW38" s="57"/>
      <c r="BX38" s="58"/>
    </row>
    <row r="39" spans="1:76" x14ac:dyDescent="0.2">
      <c r="A39" s="4">
        <f t="shared" si="32"/>
        <v>330000</v>
      </c>
      <c r="B39" s="4">
        <f t="shared" si="29"/>
        <v>340000</v>
      </c>
      <c r="D39" s="7">
        <f t="shared" si="33"/>
        <v>10000</v>
      </c>
      <c r="E39" s="57">
        <v>4238</v>
      </c>
      <c r="F39" s="9">
        <f t="shared" si="16"/>
        <v>5762</v>
      </c>
      <c r="G39" s="58">
        <v>13004</v>
      </c>
      <c r="H39" s="9">
        <f t="shared" si="17"/>
        <v>3.0684285040113259</v>
      </c>
      <c r="I39" s="9">
        <f t="shared" si="18"/>
        <v>1.3004</v>
      </c>
      <c r="J39" s="4"/>
      <c r="K39" s="59">
        <v>86</v>
      </c>
      <c r="L39" s="27">
        <f t="shared" si="34"/>
        <v>9914</v>
      </c>
      <c r="M39" s="57">
        <v>103</v>
      </c>
      <c r="N39" s="30">
        <f t="shared" si="35"/>
        <v>-101.6996</v>
      </c>
      <c r="O39" s="35"/>
      <c r="P39" s="7">
        <f t="shared" si="36"/>
        <v>189</v>
      </c>
      <c r="Q39" s="57">
        <v>1809</v>
      </c>
      <c r="R39" s="58">
        <v>117</v>
      </c>
      <c r="S39" s="4"/>
      <c r="T39" s="59">
        <v>855</v>
      </c>
      <c r="U39" s="58">
        <v>20888</v>
      </c>
      <c r="V39" s="35"/>
      <c r="W39" s="7">
        <f t="shared" si="37"/>
        <v>21743</v>
      </c>
      <c r="X39" s="57">
        <v>476896</v>
      </c>
      <c r="Y39" s="58">
        <v>31824</v>
      </c>
      <c r="AA39" s="7">
        <f t="shared" si="22"/>
        <v>115.04232804232804</v>
      </c>
      <c r="AB39" s="4">
        <f t="shared" si="23"/>
        <v>263.62410171365394</v>
      </c>
      <c r="AC39" s="9">
        <f t="shared" si="24"/>
        <v>272</v>
      </c>
      <c r="AE39" s="7">
        <f t="shared" si="30"/>
        <v>462695</v>
      </c>
      <c r="AF39" s="4">
        <f t="shared" si="42"/>
        <v>12154728</v>
      </c>
      <c r="AG39" s="9">
        <f t="shared" si="43"/>
        <v>754800</v>
      </c>
      <c r="AI39" s="47">
        <f t="shared" si="4"/>
        <v>52.910052910052912</v>
      </c>
      <c r="AJ39" s="48">
        <f t="shared" si="5"/>
        <v>5.5279159756771694</v>
      </c>
      <c r="AK39" s="49">
        <f t="shared" si="6"/>
        <v>85.470085470085465</v>
      </c>
      <c r="AM39" s="47">
        <f t="shared" si="7"/>
        <v>22.423280423280424</v>
      </c>
      <c r="AN39" s="48">
        <f t="shared" si="8"/>
        <v>2.3427307904919847</v>
      </c>
      <c r="AO39" s="49">
        <f t="shared" si="9"/>
        <v>36.222222222222221</v>
      </c>
      <c r="AQ39" s="59">
        <v>996</v>
      </c>
      <c r="AR39" s="58">
        <v>24928</v>
      </c>
      <c r="AS39" s="35"/>
      <c r="AT39" s="7">
        <f t="shared" si="38"/>
        <v>25924</v>
      </c>
      <c r="AU39" s="57">
        <v>49064</v>
      </c>
      <c r="AV39" s="58">
        <v>27191</v>
      </c>
      <c r="AW39" s="35"/>
      <c r="AX39" s="7">
        <f t="shared" si="31"/>
        <v>488074</v>
      </c>
      <c r="AY39" s="65">
        <f t="shared" si="44"/>
        <v>1086913</v>
      </c>
      <c r="AZ39" s="66">
        <f t="shared" si="45"/>
        <v>659559</v>
      </c>
      <c r="BA39" s="35"/>
      <c r="BB39" s="7">
        <f t="shared" si="11"/>
        <v>137.16402116402116</v>
      </c>
      <c r="BC39" s="4">
        <f t="shared" si="12"/>
        <v>27.122166943062467</v>
      </c>
      <c r="BD39" s="9">
        <f t="shared" si="13"/>
        <v>232.40170940170941</v>
      </c>
      <c r="BE39" s="35"/>
      <c r="BF39" s="41">
        <f t="shared" si="39"/>
        <v>3.3487309854497355E-2</v>
      </c>
      <c r="BG39" s="43">
        <f t="shared" si="40"/>
        <v>6.6216227888336102E-3</v>
      </c>
      <c r="BH39" s="44">
        <f t="shared" si="41"/>
        <v>5.6738698584401712E-2</v>
      </c>
      <c r="BI39" s="35"/>
      <c r="BJ39" s="73" t="s">
        <v>47</v>
      </c>
      <c r="BK39" s="57"/>
      <c r="BL39" s="58"/>
      <c r="BM39" s="35"/>
      <c r="BN39" s="56"/>
      <c r="BO39" s="57"/>
      <c r="BP39" s="58"/>
      <c r="BQ39" s="35"/>
      <c r="BR39" s="56"/>
      <c r="BS39" s="57"/>
      <c r="BT39" s="58"/>
      <c r="BU39" s="35"/>
      <c r="BV39" s="56"/>
      <c r="BW39" s="57"/>
      <c r="BX39" s="58"/>
    </row>
    <row r="40" spans="1:76" x14ac:dyDescent="0.2">
      <c r="A40" s="4">
        <f t="shared" si="32"/>
        <v>340000</v>
      </c>
      <c r="B40" s="4">
        <f t="shared" si="29"/>
        <v>350000</v>
      </c>
      <c r="D40" s="7">
        <f t="shared" si="33"/>
        <v>10000</v>
      </c>
      <c r="E40" s="57">
        <v>4479</v>
      </c>
      <c r="F40" s="9">
        <f t="shared" si="16"/>
        <v>5521</v>
      </c>
      <c r="G40" s="58">
        <v>13856</v>
      </c>
      <c r="H40" s="9">
        <f t="shared" si="17"/>
        <v>3.0935476668899309</v>
      </c>
      <c r="I40" s="9">
        <f t="shared" si="18"/>
        <v>1.3855999999999999</v>
      </c>
      <c r="J40" s="4"/>
      <c r="K40" s="59">
        <v>99</v>
      </c>
      <c r="L40" s="27">
        <f t="shared" si="34"/>
        <v>9901</v>
      </c>
      <c r="M40" s="57">
        <v>104</v>
      </c>
      <c r="N40" s="30">
        <f t="shared" si="35"/>
        <v>-102.6144</v>
      </c>
      <c r="O40" s="35"/>
      <c r="P40" s="7">
        <f t="shared" si="36"/>
        <v>203</v>
      </c>
      <c r="Q40" s="57">
        <v>1859</v>
      </c>
      <c r="R40" s="58">
        <v>130</v>
      </c>
      <c r="S40" s="4"/>
      <c r="T40" s="59">
        <v>896</v>
      </c>
      <c r="U40" s="58">
        <v>22456</v>
      </c>
      <c r="V40" s="35"/>
      <c r="W40" s="7">
        <f t="shared" si="37"/>
        <v>23352</v>
      </c>
      <c r="X40" s="57">
        <v>490536</v>
      </c>
      <c r="Y40" s="58">
        <v>35360</v>
      </c>
      <c r="AA40" s="7">
        <f t="shared" si="22"/>
        <v>115.03448275862068</v>
      </c>
      <c r="AB40" s="4">
        <f t="shared" si="23"/>
        <v>263.87089833243681</v>
      </c>
      <c r="AC40" s="9">
        <f t="shared" si="24"/>
        <v>272</v>
      </c>
      <c r="AE40" s="7">
        <f t="shared" si="30"/>
        <v>486047</v>
      </c>
      <c r="AF40" s="4">
        <f t="shared" si="42"/>
        <v>12645264</v>
      </c>
      <c r="AG40" s="9">
        <f t="shared" si="43"/>
        <v>790160</v>
      </c>
      <c r="AI40" s="47">
        <f t="shared" si="4"/>
        <v>49.261083743842363</v>
      </c>
      <c r="AJ40" s="48">
        <f t="shared" si="5"/>
        <v>5.3792361484669176</v>
      </c>
      <c r="AK40" s="49">
        <f t="shared" si="6"/>
        <v>76.92307692307692</v>
      </c>
      <c r="AM40" s="47">
        <f t="shared" si="7"/>
        <v>22.064039408866996</v>
      </c>
      <c r="AN40" s="48">
        <f t="shared" si="8"/>
        <v>2.4093598708983324</v>
      </c>
      <c r="AO40" s="49">
        <f t="shared" si="9"/>
        <v>34.45384615384615</v>
      </c>
      <c r="AQ40" s="59">
        <v>926</v>
      </c>
      <c r="AR40" s="58">
        <v>23512</v>
      </c>
      <c r="AS40" s="35"/>
      <c r="AT40" s="7">
        <f t="shared" si="38"/>
        <v>24438</v>
      </c>
      <c r="AU40" s="57">
        <v>53225</v>
      </c>
      <c r="AV40" s="58">
        <v>29719</v>
      </c>
      <c r="AW40" s="35"/>
      <c r="AX40" s="7">
        <f t="shared" si="31"/>
        <v>512512</v>
      </c>
      <c r="AY40" s="65">
        <f t="shared" si="44"/>
        <v>1140138</v>
      </c>
      <c r="AZ40" s="66">
        <f t="shared" si="45"/>
        <v>689278</v>
      </c>
      <c r="BA40" s="35"/>
      <c r="BB40" s="7">
        <f t="shared" si="11"/>
        <v>120.38423645320196</v>
      </c>
      <c r="BC40" s="4">
        <f t="shared" si="12"/>
        <v>28.630984400215169</v>
      </c>
      <c r="BD40" s="9">
        <f t="shared" si="13"/>
        <v>228.6076923076923</v>
      </c>
      <c r="BE40" s="35"/>
      <c r="BF40" s="41">
        <f t="shared" si="39"/>
        <v>2.9390682727832511E-2</v>
      </c>
      <c r="BG40" s="43">
        <f t="shared" si="40"/>
        <v>6.9899864258337815E-3</v>
      </c>
      <c r="BH40" s="44">
        <f t="shared" si="41"/>
        <v>5.5812424879807691E-2</v>
      </c>
      <c r="BI40" s="35"/>
      <c r="BJ40" s="73" t="s">
        <v>47</v>
      </c>
      <c r="BK40" s="57"/>
      <c r="BL40" s="58"/>
      <c r="BM40" s="35"/>
      <c r="BN40" s="56"/>
      <c r="BO40" s="57"/>
      <c r="BP40" s="58"/>
      <c r="BQ40" s="35"/>
      <c r="BR40" s="56"/>
      <c r="BS40" s="57"/>
      <c r="BT40" s="58"/>
      <c r="BU40" s="35"/>
      <c r="BV40" s="56"/>
      <c r="BW40" s="57"/>
      <c r="BX40" s="58"/>
    </row>
    <row r="41" spans="1:76" x14ac:dyDescent="0.2">
      <c r="A41" s="4">
        <f t="shared" si="32"/>
        <v>350000</v>
      </c>
      <c r="B41" s="4">
        <f t="shared" si="29"/>
        <v>360000</v>
      </c>
      <c r="D41" s="7">
        <f t="shared" si="33"/>
        <v>10000</v>
      </c>
      <c r="E41" s="57">
        <v>4474</v>
      </c>
      <c r="F41" s="9">
        <f t="shared" si="16"/>
        <v>5526</v>
      </c>
      <c r="G41" s="58">
        <v>13567</v>
      </c>
      <c r="H41" s="9">
        <f t="shared" si="17"/>
        <v>3.0324094769780956</v>
      </c>
      <c r="I41" s="9">
        <f t="shared" si="18"/>
        <v>1.3567</v>
      </c>
      <c r="J41" s="4"/>
      <c r="K41" s="59">
        <v>44</v>
      </c>
      <c r="L41" s="27">
        <f t="shared" si="34"/>
        <v>9956</v>
      </c>
      <c r="M41" s="57">
        <v>46</v>
      </c>
      <c r="N41" s="30">
        <f t="shared" si="35"/>
        <v>-44.643299999999996</v>
      </c>
      <c r="O41" s="35"/>
      <c r="P41" s="7">
        <f t="shared" si="36"/>
        <v>90</v>
      </c>
      <c r="Q41" s="57">
        <v>1855</v>
      </c>
      <c r="R41" s="58">
        <v>120</v>
      </c>
      <c r="S41" s="4"/>
      <c r="T41" s="59">
        <v>381</v>
      </c>
      <c r="U41" s="58">
        <v>10592</v>
      </c>
      <c r="V41" s="35"/>
      <c r="W41" s="7">
        <f t="shared" si="37"/>
        <v>10973</v>
      </c>
      <c r="X41" s="57">
        <v>491208</v>
      </c>
      <c r="Y41" s="58">
        <v>32640</v>
      </c>
      <c r="AA41" s="7">
        <f t="shared" si="22"/>
        <v>121.92222222222222</v>
      </c>
      <c r="AB41" s="4">
        <f t="shared" si="23"/>
        <v>264.80215633423182</v>
      </c>
      <c r="AC41" s="9">
        <f t="shared" si="24"/>
        <v>272</v>
      </c>
      <c r="AE41" s="7">
        <f t="shared" si="30"/>
        <v>497020</v>
      </c>
      <c r="AF41" s="4">
        <f t="shared" si="42"/>
        <v>13136472</v>
      </c>
      <c r="AG41" s="9">
        <f t="shared" si="43"/>
        <v>822800</v>
      </c>
      <c r="AI41" s="47">
        <f t="shared" si="4"/>
        <v>111.11111111111111</v>
      </c>
      <c r="AJ41" s="48">
        <f t="shared" si="5"/>
        <v>5.3908355795148246</v>
      </c>
      <c r="AK41" s="49">
        <f t="shared" si="6"/>
        <v>83.333333333333329</v>
      </c>
      <c r="AM41" s="47">
        <f t="shared" si="7"/>
        <v>49.711111111111109</v>
      </c>
      <c r="AN41" s="48">
        <f t="shared" si="8"/>
        <v>2.4118598382749328</v>
      </c>
      <c r="AO41" s="49">
        <f t="shared" si="9"/>
        <v>37.283333333333331</v>
      </c>
      <c r="AQ41" s="59">
        <v>387</v>
      </c>
      <c r="AR41" s="58">
        <v>11040</v>
      </c>
      <c r="AS41" s="35"/>
      <c r="AT41" s="7">
        <f t="shared" si="38"/>
        <v>11427</v>
      </c>
      <c r="AU41" s="57">
        <v>51877</v>
      </c>
      <c r="AV41" s="58">
        <v>27541</v>
      </c>
      <c r="AW41" s="35"/>
      <c r="AX41" s="7">
        <f t="shared" si="31"/>
        <v>523939</v>
      </c>
      <c r="AY41" s="65">
        <f t="shared" si="44"/>
        <v>1192015</v>
      </c>
      <c r="AZ41" s="66">
        <f t="shared" si="45"/>
        <v>716819</v>
      </c>
      <c r="BA41" s="35"/>
      <c r="BB41" s="7">
        <f t="shared" si="11"/>
        <v>126.96666666666667</v>
      </c>
      <c r="BC41" s="4">
        <f t="shared" si="12"/>
        <v>27.966037735849056</v>
      </c>
      <c r="BD41" s="9">
        <f t="shared" si="13"/>
        <v>229.50833333333333</v>
      </c>
      <c r="BE41" s="35"/>
      <c r="BF41" s="41">
        <f t="shared" si="39"/>
        <v>3.0997721354166667E-2</v>
      </c>
      <c r="BG41" s="43">
        <f t="shared" si="40"/>
        <v>6.8276459316037735E-3</v>
      </c>
      <c r="BH41" s="44">
        <f t="shared" si="41"/>
        <v>5.6032307942708331E-2</v>
      </c>
      <c r="BI41" s="35"/>
      <c r="BJ41" s="73" t="s">
        <v>47</v>
      </c>
      <c r="BK41" s="57"/>
      <c r="BL41" s="58"/>
      <c r="BM41" s="35"/>
      <c r="BN41" s="56"/>
      <c r="BO41" s="57"/>
      <c r="BP41" s="58"/>
      <c r="BQ41" s="35"/>
      <c r="BR41" s="56"/>
      <c r="BS41" s="57"/>
      <c r="BT41" s="58"/>
      <c r="BU41" s="35"/>
      <c r="BV41" s="56"/>
      <c r="BW41" s="57"/>
      <c r="BX41" s="58"/>
    </row>
    <row r="42" spans="1:76" x14ac:dyDescent="0.2">
      <c r="A42" s="4">
        <f t="shared" si="32"/>
        <v>360000</v>
      </c>
      <c r="B42" s="4">
        <f t="shared" si="29"/>
        <v>370000</v>
      </c>
      <c r="D42" s="7">
        <f t="shared" si="33"/>
        <v>10000</v>
      </c>
      <c r="E42" s="57">
        <v>4259</v>
      </c>
      <c r="F42" s="9">
        <f t="shared" si="16"/>
        <v>5741</v>
      </c>
      <c r="G42" s="58">
        <v>12519</v>
      </c>
      <c r="H42" s="9">
        <f t="shared" si="17"/>
        <v>2.9394223996243252</v>
      </c>
      <c r="I42" s="9">
        <f t="shared" si="18"/>
        <v>1.2519</v>
      </c>
      <c r="J42" s="4"/>
      <c r="K42" s="59">
        <v>21</v>
      </c>
      <c r="L42" s="27">
        <f t="shared" si="34"/>
        <v>9979</v>
      </c>
      <c r="M42" s="57">
        <v>22</v>
      </c>
      <c r="N42" s="30">
        <f t="shared" si="35"/>
        <v>-20.748100000000001</v>
      </c>
      <c r="O42" s="35"/>
      <c r="P42" s="7">
        <f t="shared" si="36"/>
        <v>43</v>
      </c>
      <c r="Q42" s="57">
        <v>1835</v>
      </c>
      <c r="R42" s="58">
        <v>108</v>
      </c>
      <c r="S42" s="4"/>
      <c r="T42" s="59">
        <v>183</v>
      </c>
      <c r="U42" s="58">
        <v>4704</v>
      </c>
      <c r="V42" s="35"/>
      <c r="W42" s="7">
        <f t="shared" si="37"/>
        <v>4887</v>
      </c>
      <c r="X42" s="57">
        <v>484064</v>
      </c>
      <c r="Y42" s="58">
        <v>29376</v>
      </c>
      <c r="AA42" s="7">
        <f t="shared" si="22"/>
        <v>113.65116279069767</v>
      </c>
      <c r="AB42" s="4">
        <f t="shared" si="23"/>
        <v>263.79509536784741</v>
      </c>
      <c r="AC42" s="9">
        <f t="shared" si="24"/>
        <v>272</v>
      </c>
      <c r="AE42" s="7">
        <f t="shared" si="30"/>
        <v>501907</v>
      </c>
      <c r="AF42" s="4">
        <f t="shared" si="42"/>
        <v>13620536</v>
      </c>
      <c r="AG42" s="9">
        <f t="shared" si="43"/>
        <v>852176</v>
      </c>
      <c r="AI42" s="47">
        <f t="shared" si="4"/>
        <v>232.55813953488371</v>
      </c>
      <c r="AJ42" s="48">
        <f t="shared" si="5"/>
        <v>5.4495912806539506</v>
      </c>
      <c r="AK42" s="49">
        <f t="shared" si="6"/>
        <v>92.592592592592595</v>
      </c>
      <c r="AM42" s="47">
        <f t="shared" si="7"/>
        <v>99.04651162790698</v>
      </c>
      <c r="AN42" s="48">
        <f t="shared" si="8"/>
        <v>2.3209809264305177</v>
      </c>
      <c r="AO42" s="49">
        <f t="shared" si="9"/>
        <v>39.435185185185183</v>
      </c>
      <c r="AQ42" s="59">
        <v>186</v>
      </c>
      <c r="AR42" s="58">
        <v>4928</v>
      </c>
      <c r="AS42" s="35"/>
      <c r="AT42" s="7">
        <f t="shared" si="38"/>
        <v>5114</v>
      </c>
      <c r="AU42" s="57">
        <v>48009</v>
      </c>
      <c r="AV42" s="58">
        <v>24712</v>
      </c>
      <c r="AW42" s="35"/>
      <c r="AX42" s="7">
        <f t="shared" si="31"/>
        <v>529053</v>
      </c>
      <c r="AY42" s="65">
        <f t="shared" si="44"/>
        <v>1240024</v>
      </c>
      <c r="AZ42" s="66">
        <f t="shared" si="45"/>
        <v>741531</v>
      </c>
      <c r="BA42" s="35"/>
      <c r="BB42" s="7">
        <f t="shared" si="11"/>
        <v>118.93023255813954</v>
      </c>
      <c r="BC42" s="4">
        <f t="shared" si="12"/>
        <v>26.162942779291551</v>
      </c>
      <c r="BD42" s="9">
        <f t="shared" si="13"/>
        <v>228.81481481481481</v>
      </c>
      <c r="BE42" s="35"/>
      <c r="BF42" s="41">
        <f t="shared" si="39"/>
        <v>2.9035701308139535E-2</v>
      </c>
      <c r="BG42" s="43">
        <f t="shared" si="40"/>
        <v>6.3874372019754764E-3</v>
      </c>
      <c r="BH42" s="44">
        <f t="shared" si="41"/>
        <v>5.5862991898148147E-2</v>
      </c>
      <c r="BI42" s="35"/>
      <c r="BJ42" s="73" t="s">
        <v>47</v>
      </c>
      <c r="BK42" s="57"/>
      <c r="BL42" s="58"/>
      <c r="BM42" s="35"/>
      <c r="BN42" s="56"/>
      <c r="BO42" s="57"/>
      <c r="BP42" s="58"/>
      <c r="BQ42" s="35"/>
      <c r="BR42" s="56"/>
      <c r="BS42" s="57"/>
      <c r="BT42" s="58"/>
      <c r="BU42" s="35"/>
      <c r="BV42" s="56"/>
      <c r="BW42" s="57"/>
      <c r="BX42" s="58"/>
    </row>
    <row r="43" spans="1:76" x14ac:dyDescent="0.2">
      <c r="A43" s="4">
        <f t="shared" si="32"/>
        <v>370000</v>
      </c>
      <c r="B43" s="4">
        <f t="shared" si="29"/>
        <v>380000</v>
      </c>
      <c r="D43" s="7">
        <f t="shared" si="33"/>
        <v>10000</v>
      </c>
      <c r="E43" s="57">
        <v>4703</v>
      </c>
      <c r="F43" s="9">
        <f t="shared" si="16"/>
        <v>5297</v>
      </c>
      <c r="G43" s="58">
        <v>13195</v>
      </c>
      <c r="H43" s="9">
        <f t="shared" si="17"/>
        <v>2.8056559642781203</v>
      </c>
      <c r="I43" s="9">
        <f t="shared" si="18"/>
        <v>1.3194999999999999</v>
      </c>
      <c r="J43" s="4"/>
      <c r="K43" s="59">
        <v>97</v>
      </c>
      <c r="L43" s="27">
        <f t="shared" si="34"/>
        <v>9903</v>
      </c>
      <c r="M43" s="57">
        <v>98</v>
      </c>
      <c r="N43" s="30">
        <f t="shared" si="35"/>
        <v>-96.680499999999995</v>
      </c>
      <c r="O43" s="35"/>
      <c r="P43" s="7">
        <f t="shared" si="36"/>
        <v>195</v>
      </c>
      <c r="Q43" s="57">
        <v>1889</v>
      </c>
      <c r="R43" s="58">
        <v>124</v>
      </c>
      <c r="S43" s="4"/>
      <c r="T43" s="59">
        <v>876</v>
      </c>
      <c r="U43" s="58">
        <v>23272</v>
      </c>
      <c r="V43" s="35"/>
      <c r="W43" s="7">
        <f t="shared" si="37"/>
        <v>24148</v>
      </c>
      <c r="X43" s="57">
        <v>496976</v>
      </c>
      <c r="Y43" s="58">
        <v>33728</v>
      </c>
      <c r="AA43" s="7">
        <f t="shared" si="22"/>
        <v>123.83589743589744</v>
      </c>
      <c r="AB43" s="4">
        <f t="shared" si="23"/>
        <v>263.08946532556911</v>
      </c>
      <c r="AC43" s="9">
        <f t="shared" si="24"/>
        <v>272</v>
      </c>
      <c r="AE43" s="7">
        <f t="shared" si="30"/>
        <v>526055</v>
      </c>
      <c r="AF43" s="4">
        <f t="shared" si="42"/>
        <v>14117512</v>
      </c>
      <c r="AG43" s="9">
        <f t="shared" si="43"/>
        <v>885904</v>
      </c>
      <c r="AI43" s="47">
        <f t="shared" si="4"/>
        <v>51.282051282051285</v>
      </c>
      <c r="AJ43" s="48">
        <f t="shared" si="5"/>
        <v>5.2938062466913713</v>
      </c>
      <c r="AK43" s="49">
        <f t="shared" si="6"/>
        <v>80.645161290322577</v>
      </c>
      <c r="AM43" s="47">
        <f t="shared" si="7"/>
        <v>24.117948717948718</v>
      </c>
      <c r="AN43" s="48">
        <f t="shared" si="8"/>
        <v>2.4896770778189516</v>
      </c>
      <c r="AO43" s="49">
        <f t="shared" si="9"/>
        <v>37.927419354838712</v>
      </c>
      <c r="AQ43" s="59">
        <v>882</v>
      </c>
      <c r="AR43" s="58">
        <v>23448</v>
      </c>
      <c r="AS43" s="35"/>
      <c r="AT43" s="7">
        <f t="shared" si="38"/>
        <v>24330</v>
      </c>
      <c r="AU43" s="57">
        <v>51939</v>
      </c>
      <c r="AV43" s="58">
        <v>28096</v>
      </c>
      <c r="AW43" s="35"/>
      <c r="AX43" s="7">
        <f t="shared" si="31"/>
        <v>553383</v>
      </c>
      <c r="AY43" s="65">
        <f t="shared" si="44"/>
        <v>1291963</v>
      </c>
      <c r="AZ43" s="66">
        <f t="shared" si="45"/>
        <v>769627</v>
      </c>
      <c r="BA43" s="35"/>
      <c r="BB43" s="7">
        <f t="shared" si="11"/>
        <v>124.76923076923077</v>
      </c>
      <c r="BC43" s="4">
        <f t="shared" si="12"/>
        <v>27.495500264690314</v>
      </c>
      <c r="BD43" s="9">
        <f t="shared" si="13"/>
        <v>226.58064516129033</v>
      </c>
      <c r="BE43" s="35"/>
      <c r="BF43" s="41">
        <f t="shared" si="39"/>
        <v>3.0461237980769232E-2</v>
      </c>
      <c r="BG43" s="43">
        <f t="shared" si="40"/>
        <v>6.7127686193091587E-3</v>
      </c>
      <c r="BH43" s="44">
        <f t="shared" si="41"/>
        <v>5.5317540322580648E-2</v>
      </c>
      <c r="BI43" s="35"/>
      <c r="BJ43" s="73" t="s">
        <v>47</v>
      </c>
      <c r="BK43" s="57"/>
      <c r="BL43" s="58"/>
      <c r="BM43" s="35"/>
      <c r="BN43" s="56"/>
      <c r="BO43" s="57"/>
      <c r="BP43" s="58"/>
      <c r="BQ43" s="35"/>
      <c r="BR43" s="56"/>
      <c r="BS43" s="57"/>
      <c r="BT43" s="58"/>
      <c r="BU43" s="35"/>
      <c r="BV43" s="56"/>
      <c r="BW43" s="57"/>
      <c r="BX43" s="58"/>
    </row>
    <row r="44" spans="1:76" x14ac:dyDescent="0.2">
      <c r="A44" s="4">
        <f t="shared" si="32"/>
        <v>380000</v>
      </c>
      <c r="B44" s="4">
        <f t="shared" si="29"/>
        <v>390000</v>
      </c>
      <c r="D44" s="7">
        <f t="shared" si="33"/>
        <v>10000</v>
      </c>
      <c r="E44" s="57">
        <v>4791</v>
      </c>
      <c r="F44" s="9">
        <f t="shared" si="16"/>
        <v>5209</v>
      </c>
      <c r="G44" s="58">
        <v>13508</v>
      </c>
      <c r="H44" s="9">
        <f t="shared" si="17"/>
        <v>2.8194531413066164</v>
      </c>
      <c r="I44" s="9">
        <f t="shared" si="18"/>
        <v>1.3508</v>
      </c>
      <c r="J44" s="4"/>
      <c r="K44" s="59">
        <v>107</v>
      </c>
      <c r="L44" s="27">
        <f t="shared" si="34"/>
        <v>9893</v>
      </c>
      <c r="M44" s="57">
        <v>109</v>
      </c>
      <c r="N44" s="30">
        <f t="shared" si="35"/>
        <v>-107.64919999999999</v>
      </c>
      <c r="O44" s="35"/>
      <c r="P44" s="7">
        <f t="shared" si="36"/>
        <v>216</v>
      </c>
      <c r="Q44" s="57">
        <v>1872</v>
      </c>
      <c r="R44" s="58">
        <v>133</v>
      </c>
      <c r="S44" s="4"/>
      <c r="T44" s="59">
        <v>792</v>
      </c>
      <c r="U44" s="58">
        <v>23728</v>
      </c>
      <c r="V44" s="35"/>
      <c r="W44" s="7">
        <f t="shared" si="37"/>
        <v>24520</v>
      </c>
      <c r="X44" s="57">
        <v>492648</v>
      </c>
      <c r="Y44" s="58">
        <v>36176</v>
      </c>
      <c r="AA44" s="7">
        <f t="shared" si="22"/>
        <v>113.51851851851852</v>
      </c>
      <c r="AB44" s="4">
        <f t="shared" si="23"/>
        <v>263.16666666666669</v>
      </c>
      <c r="AC44" s="9">
        <f t="shared" si="24"/>
        <v>272</v>
      </c>
      <c r="AE44" s="7">
        <f t="shared" si="30"/>
        <v>550575</v>
      </c>
      <c r="AF44" s="4">
        <f t="shared" si="42"/>
        <v>14610160</v>
      </c>
      <c r="AG44" s="9">
        <f t="shared" si="43"/>
        <v>922080</v>
      </c>
      <c r="AI44" s="47">
        <f t="shared" si="4"/>
        <v>46.296296296296298</v>
      </c>
      <c r="AJ44" s="48">
        <f t="shared" si="5"/>
        <v>5.3418803418803416</v>
      </c>
      <c r="AK44" s="49">
        <f t="shared" si="6"/>
        <v>75.187969924812023</v>
      </c>
      <c r="AM44" s="47">
        <f t="shared" si="7"/>
        <v>22.180555555555557</v>
      </c>
      <c r="AN44" s="48">
        <f t="shared" si="8"/>
        <v>2.5592948717948718</v>
      </c>
      <c r="AO44" s="49">
        <f t="shared" si="9"/>
        <v>36.022556390977442</v>
      </c>
      <c r="AQ44" s="59">
        <v>792</v>
      </c>
      <c r="AR44" s="58">
        <v>24144</v>
      </c>
      <c r="AS44" s="35"/>
      <c r="AT44" s="7">
        <f t="shared" si="38"/>
        <v>24936</v>
      </c>
      <c r="AU44" s="57">
        <v>53538</v>
      </c>
      <c r="AV44" s="58">
        <v>30389</v>
      </c>
      <c r="AW44" s="35"/>
      <c r="AX44" s="7">
        <f t="shared" si="31"/>
        <v>578319</v>
      </c>
      <c r="AY44" s="65">
        <f t="shared" si="44"/>
        <v>1345501</v>
      </c>
      <c r="AZ44" s="66">
        <f t="shared" si="45"/>
        <v>800016</v>
      </c>
      <c r="BA44" s="35"/>
      <c r="BB44" s="7">
        <f t="shared" si="11"/>
        <v>115.44444444444444</v>
      </c>
      <c r="BC44" s="4">
        <f t="shared" si="12"/>
        <v>28.599358974358974</v>
      </c>
      <c r="BD44" s="9">
        <f t="shared" si="13"/>
        <v>228.48872180451127</v>
      </c>
      <c r="BE44" s="35"/>
      <c r="BF44" s="41">
        <f t="shared" si="39"/>
        <v>2.8184678819444444E-2</v>
      </c>
      <c r="BG44" s="43">
        <f t="shared" si="40"/>
        <v>6.982265374599359E-3</v>
      </c>
      <c r="BH44" s="44">
        <f t="shared" si="41"/>
        <v>5.578337934680451E-2</v>
      </c>
      <c r="BI44" s="35"/>
      <c r="BJ44" s="73" t="s">
        <v>47</v>
      </c>
      <c r="BK44" s="57"/>
      <c r="BL44" s="58"/>
      <c r="BM44" s="35"/>
      <c r="BN44" s="56"/>
      <c r="BO44" s="57"/>
      <c r="BP44" s="58"/>
      <c r="BQ44" s="35"/>
      <c r="BR44" s="56"/>
      <c r="BS44" s="57"/>
      <c r="BT44" s="58"/>
      <c r="BU44" s="35"/>
      <c r="BV44" s="56"/>
      <c r="BW44" s="57"/>
      <c r="BX44" s="58"/>
    </row>
    <row r="45" spans="1:76" x14ac:dyDescent="0.2">
      <c r="A45" s="4">
        <f t="shared" si="32"/>
        <v>390000</v>
      </c>
      <c r="B45" s="4">
        <f t="shared" si="29"/>
        <v>400000</v>
      </c>
      <c r="D45" s="7">
        <f t="shared" si="33"/>
        <v>10000</v>
      </c>
      <c r="E45" s="57">
        <v>4823</v>
      </c>
      <c r="F45" s="9">
        <f t="shared" si="16"/>
        <v>5177</v>
      </c>
      <c r="G45" s="58">
        <v>13448</v>
      </c>
      <c r="H45" s="9">
        <f t="shared" si="17"/>
        <v>2.7883060335890524</v>
      </c>
      <c r="I45" s="9">
        <f t="shared" si="18"/>
        <v>1.3448</v>
      </c>
      <c r="J45" s="4"/>
      <c r="K45" s="59">
        <v>48</v>
      </c>
      <c r="L45" s="27">
        <f t="shared" si="34"/>
        <v>9952</v>
      </c>
      <c r="M45" s="57">
        <v>52</v>
      </c>
      <c r="N45" s="30">
        <f t="shared" si="35"/>
        <v>-50.655200000000001</v>
      </c>
      <c r="O45" s="35"/>
      <c r="P45" s="7">
        <f t="shared" si="36"/>
        <v>100</v>
      </c>
      <c r="Q45" s="57">
        <v>1863</v>
      </c>
      <c r="R45" s="58">
        <v>132</v>
      </c>
      <c r="S45" s="4"/>
      <c r="T45" s="59">
        <v>336</v>
      </c>
      <c r="U45" s="58">
        <v>11272</v>
      </c>
      <c r="V45" s="35"/>
      <c r="W45" s="7">
        <f t="shared" si="37"/>
        <v>11608</v>
      </c>
      <c r="X45" s="57">
        <v>494320</v>
      </c>
      <c r="Y45" s="58">
        <v>35904</v>
      </c>
      <c r="AA45" s="7">
        <f t="shared" si="22"/>
        <v>116.08</v>
      </c>
      <c r="AB45" s="4">
        <f t="shared" si="23"/>
        <v>265.3354804079442</v>
      </c>
      <c r="AC45" s="9">
        <f t="shared" si="24"/>
        <v>272</v>
      </c>
      <c r="AE45" s="7">
        <f t="shared" si="30"/>
        <v>562183</v>
      </c>
      <c r="AF45" s="4">
        <f t="shared" si="42"/>
        <v>15104480</v>
      </c>
      <c r="AG45" s="9">
        <f t="shared" si="43"/>
        <v>957984</v>
      </c>
      <c r="AI45" s="47">
        <f t="shared" si="4"/>
        <v>100</v>
      </c>
      <c r="AJ45" s="48">
        <f t="shared" si="5"/>
        <v>5.3676865271068168</v>
      </c>
      <c r="AK45" s="49">
        <f t="shared" si="6"/>
        <v>75.757575757575751</v>
      </c>
      <c r="AM45" s="47">
        <f t="shared" si="7"/>
        <v>48.23</v>
      </c>
      <c r="AN45" s="48">
        <f t="shared" si="8"/>
        <v>2.5888352120236178</v>
      </c>
      <c r="AO45" s="49">
        <f t="shared" si="9"/>
        <v>36.537878787878789</v>
      </c>
      <c r="AQ45" s="59">
        <v>372</v>
      </c>
      <c r="AR45" s="58">
        <v>12328</v>
      </c>
      <c r="AS45" s="35"/>
      <c r="AT45" s="7">
        <f t="shared" si="38"/>
        <v>12700</v>
      </c>
      <c r="AU45" s="57">
        <v>52926</v>
      </c>
      <c r="AV45" s="58">
        <v>29317</v>
      </c>
      <c r="AW45" s="35"/>
      <c r="AX45" s="7">
        <f t="shared" si="31"/>
        <v>591019</v>
      </c>
      <c r="AY45" s="65">
        <f t="shared" si="44"/>
        <v>1398427</v>
      </c>
      <c r="AZ45" s="66">
        <f t="shared" si="45"/>
        <v>829333</v>
      </c>
      <c r="BA45" s="35"/>
      <c r="BB45" s="7">
        <f t="shared" si="11"/>
        <v>127</v>
      </c>
      <c r="BC45" s="4">
        <f t="shared" si="12"/>
        <v>28.409017713365539</v>
      </c>
      <c r="BD45" s="9">
        <f t="shared" si="13"/>
        <v>222.09848484848484</v>
      </c>
      <c r="BE45" s="35"/>
      <c r="BF45" s="41">
        <f t="shared" si="39"/>
        <v>3.1005859375E-2</v>
      </c>
      <c r="BG45" s="43">
        <f t="shared" si="40"/>
        <v>6.9357953401771337E-3</v>
      </c>
      <c r="BH45" s="44">
        <f t="shared" si="41"/>
        <v>5.422326290246212E-2</v>
      </c>
      <c r="BI45" s="35"/>
      <c r="BJ45" s="73" t="s">
        <v>47</v>
      </c>
      <c r="BK45" s="57"/>
      <c r="BL45" s="58"/>
      <c r="BM45" s="35"/>
      <c r="BN45" s="56"/>
      <c r="BO45" s="57"/>
      <c r="BP45" s="58"/>
      <c r="BQ45" s="35"/>
      <c r="BR45" s="56"/>
      <c r="BS45" s="57"/>
      <c r="BT45" s="58"/>
      <c r="BU45" s="35"/>
      <c r="BV45" s="56"/>
      <c r="BW45" s="57"/>
      <c r="BX45" s="58"/>
    </row>
    <row r="46" spans="1:76" x14ac:dyDescent="0.2">
      <c r="A46" s="4">
        <f t="shared" si="32"/>
        <v>400000</v>
      </c>
      <c r="B46" s="4">
        <f t="shared" si="29"/>
        <v>410000</v>
      </c>
      <c r="D46" s="7">
        <f t="shared" si="33"/>
        <v>10000</v>
      </c>
      <c r="E46" s="57">
        <v>4752</v>
      </c>
      <c r="F46" s="9">
        <f t="shared" si="16"/>
        <v>5248</v>
      </c>
      <c r="G46" s="58">
        <v>13096</v>
      </c>
      <c r="H46" s="9">
        <f t="shared" si="17"/>
        <v>2.7558922558922561</v>
      </c>
      <c r="I46" s="9">
        <f t="shared" si="18"/>
        <v>1.3096000000000001</v>
      </c>
      <c r="J46" s="4"/>
      <c r="K46" s="59">
        <v>94</v>
      </c>
      <c r="L46" s="27">
        <f t="shared" si="34"/>
        <v>9906</v>
      </c>
      <c r="M46" s="57">
        <v>98</v>
      </c>
      <c r="N46" s="30">
        <f t="shared" si="35"/>
        <v>-96.690399999999997</v>
      </c>
      <c r="O46" s="35"/>
      <c r="P46" s="7">
        <f t="shared" si="36"/>
        <v>192</v>
      </c>
      <c r="Q46" s="57">
        <v>1887</v>
      </c>
      <c r="R46" s="58">
        <v>127</v>
      </c>
      <c r="S46" s="4"/>
      <c r="T46" s="59">
        <v>672</v>
      </c>
      <c r="U46" s="58">
        <v>20616</v>
      </c>
      <c r="V46" s="35"/>
      <c r="W46" s="7">
        <f t="shared" si="37"/>
        <v>21288</v>
      </c>
      <c r="X46" s="57">
        <v>498072</v>
      </c>
      <c r="Y46" s="58">
        <v>34544</v>
      </c>
      <c r="AA46" s="7">
        <f t="shared" si="22"/>
        <v>110.875</v>
      </c>
      <c r="AB46" s="4">
        <f t="shared" si="23"/>
        <v>263.94912559618444</v>
      </c>
      <c r="AC46" s="9">
        <f t="shared" si="24"/>
        <v>272</v>
      </c>
      <c r="AE46" s="7">
        <f t="shared" si="30"/>
        <v>583471</v>
      </c>
      <c r="AF46" s="4">
        <f t="shared" si="42"/>
        <v>15602552</v>
      </c>
      <c r="AG46" s="9">
        <f t="shared" si="43"/>
        <v>992528</v>
      </c>
      <c r="AI46" s="47">
        <f t="shared" si="4"/>
        <v>52.083333333333336</v>
      </c>
      <c r="AJ46" s="48">
        <f t="shared" si="5"/>
        <v>5.2994170641229461</v>
      </c>
      <c r="AK46" s="49">
        <f t="shared" si="6"/>
        <v>78.740157480314963</v>
      </c>
      <c r="AM46" s="47">
        <f t="shared" si="7"/>
        <v>24.75</v>
      </c>
      <c r="AN46" s="48">
        <f t="shared" si="8"/>
        <v>2.5182829888712241</v>
      </c>
      <c r="AO46" s="49">
        <f t="shared" si="9"/>
        <v>37.417322834645667</v>
      </c>
      <c r="AQ46" s="59">
        <v>696</v>
      </c>
      <c r="AR46" s="58">
        <v>21512</v>
      </c>
      <c r="AS46" s="35"/>
      <c r="AT46" s="7">
        <f t="shared" si="38"/>
        <v>22208</v>
      </c>
      <c r="AU46" s="57">
        <v>52153</v>
      </c>
      <c r="AV46" s="58">
        <v>28381</v>
      </c>
      <c r="AW46" s="35"/>
      <c r="AX46" s="7">
        <f t="shared" si="31"/>
        <v>613227</v>
      </c>
      <c r="AY46" s="65">
        <f t="shared" si="44"/>
        <v>1450580</v>
      </c>
      <c r="AZ46" s="66">
        <f t="shared" si="45"/>
        <v>857714</v>
      </c>
      <c r="BA46" s="35"/>
      <c r="BB46" s="7">
        <f t="shared" si="11"/>
        <v>115.66666666666667</v>
      </c>
      <c r="BC46" s="4">
        <f t="shared" si="12"/>
        <v>27.638049814520404</v>
      </c>
      <c r="BD46" s="9">
        <f t="shared" si="13"/>
        <v>223.4724409448819</v>
      </c>
      <c r="BE46" s="35"/>
      <c r="BF46" s="41">
        <f t="shared" si="39"/>
        <v>2.8238932291666668E-2</v>
      </c>
      <c r="BG46" s="43">
        <f t="shared" si="40"/>
        <v>6.7475707554981454E-3</v>
      </c>
      <c r="BH46" s="44">
        <f t="shared" si="41"/>
        <v>5.4558701402559057E-2</v>
      </c>
      <c r="BI46" s="35"/>
      <c r="BJ46" s="73" t="s">
        <v>47</v>
      </c>
      <c r="BK46" s="57"/>
      <c r="BL46" s="58"/>
      <c r="BM46" s="35"/>
      <c r="BN46" s="56"/>
      <c r="BO46" s="57"/>
      <c r="BP46" s="58"/>
      <c r="BQ46" s="35"/>
      <c r="BR46" s="56"/>
      <c r="BS46" s="57"/>
      <c r="BT46" s="58"/>
      <c r="BU46" s="35"/>
      <c r="BV46" s="56"/>
      <c r="BW46" s="57"/>
      <c r="BX46" s="58"/>
    </row>
    <row r="47" spans="1:76" x14ac:dyDescent="0.2">
      <c r="A47" s="4">
        <f t="shared" si="32"/>
        <v>410000</v>
      </c>
      <c r="B47" s="4">
        <f t="shared" si="29"/>
        <v>420000</v>
      </c>
      <c r="D47" s="7">
        <f t="shared" si="33"/>
        <v>10000</v>
      </c>
      <c r="E47" s="57">
        <v>4432</v>
      </c>
      <c r="F47" s="9">
        <f t="shared" si="16"/>
        <v>5568</v>
      </c>
      <c r="G47" s="58">
        <v>12087</v>
      </c>
      <c r="H47" s="9">
        <f t="shared" si="17"/>
        <v>2.7272111913357402</v>
      </c>
      <c r="I47" s="9">
        <f t="shared" si="18"/>
        <v>1.2087000000000001</v>
      </c>
      <c r="J47" s="4"/>
      <c r="K47" s="59">
        <v>52</v>
      </c>
      <c r="L47" s="27">
        <f t="shared" si="34"/>
        <v>9948</v>
      </c>
      <c r="M47" s="57">
        <v>53</v>
      </c>
      <c r="N47" s="30">
        <f t="shared" si="35"/>
        <v>-51.7913</v>
      </c>
      <c r="O47" s="35"/>
      <c r="P47" s="7">
        <f t="shared" si="36"/>
        <v>105</v>
      </c>
      <c r="Q47" s="57">
        <v>1855</v>
      </c>
      <c r="R47" s="58">
        <v>132</v>
      </c>
      <c r="S47" s="4"/>
      <c r="T47" s="59">
        <v>420</v>
      </c>
      <c r="U47" s="58">
        <v>12448</v>
      </c>
      <c r="V47" s="35"/>
      <c r="W47" s="7">
        <f t="shared" si="37"/>
        <v>12868</v>
      </c>
      <c r="X47" s="57">
        <v>483776</v>
      </c>
      <c r="Y47" s="58">
        <v>35904</v>
      </c>
      <c r="AA47" s="7">
        <f t="shared" si="22"/>
        <v>122.55238095238096</v>
      </c>
      <c r="AB47" s="4">
        <f t="shared" si="23"/>
        <v>260.79568733153639</v>
      </c>
      <c r="AC47" s="9">
        <f t="shared" si="24"/>
        <v>272</v>
      </c>
      <c r="AE47" s="7">
        <f t="shared" si="30"/>
        <v>596339</v>
      </c>
      <c r="AF47" s="4">
        <f t="shared" si="42"/>
        <v>16086328</v>
      </c>
      <c r="AG47" s="9">
        <f t="shared" si="43"/>
        <v>1028432</v>
      </c>
      <c r="AI47" s="47">
        <f t="shared" si="4"/>
        <v>95.238095238095241</v>
      </c>
      <c r="AJ47" s="48">
        <f t="shared" si="5"/>
        <v>5.3908355795148246</v>
      </c>
      <c r="AK47" s="49">
        <f t="shared" si="6"/>
        <v>75.757575757575751</v>
      </c>
      <c r="AM47" s="47">
        <f t="shared" si="7"/>
        <v>42.209523809523809</v>
      </c>
      <c r="AN47" s="48">
        <f t="shared" si="8"/>
        <v>2.3892183288409705</v>
      </c>
      <c r="AO47" s="49">
        <f t="shared" si="9"/>
        <v>33.575757575757578</v>
      </c>
      <c r="AQ47" s="59">
        <v>426</v>
      </c>
      <c r="AR47" s="58">
        <v>12704</v>
      </c>
      <c r="AS47" s="35"/>
      <c r="AT47" s="7">
        <f t="shared" si="38"/>
        <v>13130</v>
      </c>
      <c r="AU47" s="57">
        <v>49939</v>
      </c>
      <c r="AV47" s="58">
        <v>29335</v>
      </c>
      <c r="AW47" s="35"/>
      <c r="AX47" s="7">
        <f t="shared" si="31"/>
        <v>626357</v>
      </c>
      <c r="AY47" s="65">
        <f t="shared" si="44"/>
        <v>1500519</v>
      </c>
      <c r="AZ47" s="66">
        <f t="shared" si="45"/>
        <v>887049</v>
      </c>
      <c r="BA47" s="35"/>
      <c r="BB47" s="7">
        <f t="shared" si="11"/>
        <v>125.04761904761905</v>
      </c>
      <c r="BC47" s="4">
        <f t="shared" si="12"/>
        <v>26.921293800539082</v>
      </c>
      <c r="BD47" s="9">
        <f t="shared" si="13"/>
        <v>222.2348484848485</v>
      </c>
      <c r="BE47" s="35"/>
      <c r="BF47" s="41">
        <f t="shared" si="39"/>
        <v>3.052920386904762E-2</v>
      </c>
      <c r="BG47" s="43">
        <f t="shared" si="40"/>
        <v>6.5725814942722369E-3</v>
      </c>
      <c r="BH47" s="44">
        <f t="shared" si="41"/>
        <v>5.4256554805871215E-2</v>
      </c>
      <c r="BI47" s="35"/>
      <c r="BJ47" s="73" t="s">
        <v>47</v>
      </c>
      <c r="BK47" s="57"/>
      <c r="BL47" s="58"/>
      <c r="BM47" s="35"/>
      <c r="BN47" s="56"/>
      <c r="BO47" s="57"/>
      <c r="BP47" s="58"/>
      <c r="BQ47" s="35"/>
      <c r="BR47" s="56"/>
      <c r="BS47" s="57"/>
      <c r="BT47" s="58"/>
      <c r="BU47" s="35"/>
      <c r="BV47" s="56"/>
      <c r="BW47" s="57"/>
      <c r="BX47" s="58"/>
    </row>
    <row r="48" spans="1:76" x14ac:dyDescent="0.2">
      <c r="A48" s="4">
        <f t="shared" si="32"/>
        <v>420000</v>
      </c>
      <c r="B48" s="4">
        <f t="shared" si="29"/>
        <v>430000</v>
      </c>
      <c r="D48" s="7">
        <f t="shared" si="33"/>
        <v>10000</v>
      </c>
      <c r="E48" s="57">
        <v>4722</v>
      </c>
      <c r="F48" s="9">
        <f t="shared" si="16"/>
        <v>5278</v>
      </c>
      <c r="G48" s="58">
        <v>12707</v>
      </c>
      <c r="H48" s="9">
        <f t="shared" si="17"/>
        <v>2.6910207539178312</v>
      </c>
      <c r="I48" s="9">
        <f t="shared" si="18"/>
        <v>1.2706999999999999</v>
      </c>
      <c r="J48" s="4"/>
      <c r="K48" s="59">
        <v>596</v>
      </c>
      <c r="L48" s="27">
        <f t="shared" si="34"/>
        <v>9404</v>
      </c>
      <c r="M48" s="57">
        <v>691</v>
      </c>
      <c r="N48" s="30">
        <f t="shared" si="35"/>
        <v>-689.72929999999997</v>
      </c>
      <c r="O48" s="35"/>
      <c r="P48" s="7">
        <f t="shared" si="36"/>
        <v>1287</v>
      </c>
      <c r="Q48" s="57">
        <v>1898</v>
      </c>
      <c r="R48" s="58">
        <v>140</v>
      </c>
      <c r="S48" s="4"/>
      <c r="T48" s="59">
        <v>4299</v>
      </c>
      <c r="U48" s="58">
        <v>140952</v>
      </c>
      <c r="V48" s="35"/>
      <c r="W48" s="7">
        <f t="shared" si="37"/>
        <v>145251</v>
      </c>
      <c r="X48" s="57">
        <v>500768</v>
      </c>
      <c r="Y48" s="58">
        <v>38080</v>
      </c>
      <c r="AA48" s="7">
        <f t="shared" si="22"/>
        <v>112.86013986013987</v>
      </c>
      <c r="AB48" s="4">
        <f t="shared" si="23"/>
        <v>263.83983140147524</v>
      </c>
      <c r="AC48" s="9">
        <f t="shared" si="24"/>
        <v>272</v>
      </c>
      <c r="AE48" s="7">
        <f t="shared" si="30"/>
        <v>741590</v>
      </c>
      <c r="AF48" s="4">
        <f t="shared" si="42"/>
        <v>16587096</v>
      </c>
      <c r="AG48" s="9">
        <f t="shared" si="43"/>
        <v>1066512</v>
      </c>
      <c r="AI48" s="47">
        <f t="shared" si="4"/>
        <v>7.7700077700077701</v>
      </c>
      <c r="AJ48" s="48">
        <f t="shared" si="5"/>
        <v>5.2687038988408847</v>
      </c>
      <c r="AK48" s="49">
        <f t="shared" si="6"/>
        <v>71.428571428571431</v>
      </c>
      <c r="AM48" s="47">
        <f t="shared" si="7"/>
        <v>3.6689976689976689</v>
      </c>
      <c r="AN48" s="48">
        <f t="shared" si="8"/>
        <v>2.487881981032666</v>
      </c>
      <c r="AO48" s="49">
        <f t="shared" si="9"/>
        <v>33.728571428571428</v>
      </c>
      <c r="AQ48" s="59">
        <v>4827</v>
      </c>
      <c r="AR48" s="58">
        <v>163808</v>
      </c>
      <c r="AS48" s="35"/>
      <c r="AT48" s="7">
        <f t="shared" si="38"/>
        <v>168635</v>
      </c>
      <c r="AU48" s="57">
        <v>54525</v>
      </c>
      <c r="AV48" s="58">
        <v>31365</v>
      </c>
      <c r="AW48" s="35"/>
      <c r="AX48" s="7">
        <f t="shared" si="31"/>
        <v>794992</v>
      </c>
      <c r="AY48" s="65">
        <f t="shared" si="44"/>
        <v>1555044</v>
      </c>
      <c r="AZ48" s="66">
        <f t="shared" si="45"/>
        <v>918414</v>
      </c>
      <c r="BA48" s="35"/>
      <c r="BB48" s="7">
        <f t="shared" si="11"/>
        <v>131.02952602952604</v>
      </c>
      <c r="BC48" s="4">
        <f t="shared" si="12"/>
        <v>28.727608008429925</v>
      </c>
      <c r="BD48" s="9">
        <f t="shared" si="13"/>
        <v>224.03571428571428</v>
      </c>
      <c r="BE48" s="35"/>
      <c r="BF48" s="41">
        <f t="shared" si="39"/>
        <v>3.1989630378302256E-2</v>
      </c>
      <c r="BG48" s="43">
        <f t="shared" si="40"/>
        <v>7.0135761739330872E-3</v>
      </c>
      <c r="BH48" s="44">
        <f t="shared" si="41"/>
        <v>5.4696219308035712E-2</v>
      </c>
      <c r="BI48" s="35"/>
      <c r="BJ48" s="73" t="s">
        <v>47</v>
      </c>
      <c r="BK48" s="57"/>
      <c r="BL48" s="58"/>
      <c r="BM48" s="35"/>
      <c r="BN48" s="56"/>
      <c r="BO48" s="57"/>
      <c r="BP48" s="58"/>
      <c r="BQ48" s="35"/>
      <c r="BR48" s="56"/>
      <c r="BS48" s="57"/>
      <c r="BT48" s="58"/>
      <c r="BU48" s="35"/>
      <c r="BV48" s="56"/>
      <c r="BW48" s="57"/>
      <c r="BX48" s="58"/>
    </row>
    <row r="49" spans="1:76" x14ac:dyDescent="0.2">
      <c r="A49" s="4">
        <f t="shared" si="32"/>
        <v>430000</v>
      </c>
      <c r="B49" s="4">
        <f t="shared" si="29"/>
        <v>440000</v>
      </c>
      <c r="D49" s="7">
        <f t="shared" si="33"/>
        <v>10000</v>
      </c>
      <c r="E49" s="57">
        <v>4581</v>
      </c>
      <c r="F49" s="9">
        <f t="shared" si="16"/>
        <v>5419</v>
      </c>
      <c r="G49" s="58">
        <v>12008</v>
      </c>
      <c r="H49" s="9">
        <f t="shared" si="17"/>
        <v>2.621261733246016</v>
      </c>
      <c r="I49" s="9">
        <f t="shared" si="18"/>
        <v>1.2008000000000001</v>
      </c>
      <c r="J49" s="4"/>
      <c r="K49" s="59">
        <v>643</v>
      </c>
      <c r="L49" s="27">
        <f t="shared" si="34"/>
        <v>9357</v>
      </c>
      <c r="M49" s="57">
        <v>747</v>
      </c>
      <c r="N49" s="30">
        <f t="shared" si="35"/>
        <v>-745.79920000000004</v>
      </c>
      <c r="O49" s="35"/>
      <c r="P49" s="7">
        <f t="shared" si="36"/>
        <v>1390</v>
      </c>
      <c r="Q49" s="57">
        <v>1856</v>
      </c>
      <c r="R49" s="58">
        <v>124</v>
      </c>
      <c r="S49" s="4"/>
      <c r="T49" s="59">
        <v>4680</v>
      </c>
      <c r="U49" s="58">
        <v>148888</v>
      </c>
      <c r="V49" s="35"/>
      <c r="W49" s="7">
        <f t="shared" si="37"/>
        <v>153568</v>
      </c>
      <c r="X49" s="57">
        <v>486464</v>
      </c>
      <c r="Y49" s="58">
        <v>33728</v>
      </c>
      <c r="AA49" s="7">
        <f t="shared" si="22"/>
        <v>110.48057553956835</v>
      </c>
      <c r="AB49" s="4">
        <f t="shared" si="23"/>
        <v>262.10344827586209</v>
      </c>
      <c r="AC49" s="9">
        <f t="shared" si="24"/>
        <v>272</v>
      </c>
      <c r="AE49" s="7">
        <f t="shared" si="30"/>
        <v>895158</v>
      </c>
      <c r="AF49" s="4">
        <f t="shared" si="42"/>
        <v>17073560</v>
      </c>
      <c r="AG49" s="9">
        <f t="shared" si="43"/>
        <v>1100240</v>
      </c>
      <c r="AI49" s="47">
        <f t="shared" si="4"/>
        <v>7.1942446043165464</v>
      </c>
      <c r="AJ49" s="48">
        <f t="shared" si="5"/>
        <v>5.3879310344827589</v>
      </c>
      <c r="AK49" s="49">
        <f t="shared" si="6"/>
        <v>80.645161290322577</v>
      </c>
      <c r="AM49" s="47">
        <f t="shared" si="7"/>
        <v>3.2956834532374102</v>
      </c>
      <c r="AN49" s="48">
        <f t="shared" si="8"/>
        <v>2.4682112068965516</v>
      </c>
      <c r="AO49" s="49">
        <f t="shared" si="9"/>
        <v>36.943548387096776</v>
      </c>
      <c r="AQ49" s="59">
        <v>5211</v>
      </c>
      <c r="AR49" s="58">
        <v>171504</v>
      </c>
      <c r="AS49" s="35"/>
      <c r="AT49" s="7">
        <f t="shared" si="38"/>
        <v>176715</v>
      </c>
      <c r="AU49" s="57">
        <v>50614</v>
      </c>
      <c r="AV49" s="58">
        <v>28207</v>
      </c>
      <c r="AW49" s="35"/>
      <c r="AX49" s="7">
        <f t="shared" si="31"/>
        <v>971707</v>
      </c>
      <c r="AY49" s="65">
        <f t="shared" si="44"/>
        <v>1605658</v>
      </c>
      <c r="AZ49" s="66">
        <f t="shared" si="45"/>
        <v>946621</v>
      </c>
      <c r="BA49" s="35"/>
      <c r="BB49" s="7">
        <f t="shared" si="11"/>
        <v>127.13309352517986</v>
      </c>
      <c r="BC49" s="4">
        <f t="shared" si="12"/>
        <v>27.270474137931036</v>
      </c>
      <c r="BD49" s="9">
        <f t="shared" si="13"/>
        <v>227.4758064516129</v>
      </c>
      <c r="BE49" s="35"/>
      <c r="BF49" s="41">
        <f t="shared" si="39"/>
        <v>3.1038352911420864E-2</v>
      </c>
      <c r="BG49" s="43">
        <f t="shared" si="40"/>
        <v>6.6578306000808192E-3</v>
      </c>
      <c r="BH49" s="44">
        <f t="shared" si="41"/>
        <v>5.5536085559475805E-2</v>
      </c>
      <c r="BI49" s="35"/>
      <c r="BJ49" s="73" t="s">
        <v>47</v>
      </c>
      <c r="BK49" s="57"/>
      <c r="BL49" s="58"/>
      <c r="BM49" s="35"/>
      <c r="BN49" s="56"/>
      <c r="BO49" s="57"/>
      <c r="BP49" s="58"/>
      <c r="BQ49" s="35"/>
      <c r="BR49" s="56"/>
      <c r="BS49" s="57"/>
      <c r="BT49" s="58"/>
      <c r="BU49" s="35"/>
      <c r="BV49" s="56"/>
      <c r="BW49" s="57"/>
      <c r="BX49" s="58"/>
    </row>
    <row r="50" spans="1:76" x14ac:dyDescent="0.2">
      <c r="A50" s="4">
        <f t="shared" si="32"/>
        <v>440000</v>
      </c>
      <c r="B50" s="4">
        <f t="shared" si="29"/>
        <v>450000</v>
      </c>
      <c r="D50" s="7">
        <f t="shared" si="33"/>
        <v>10000</v>
      </c>
      <c r="E50" s="57">
        <v>4598</v>
      </c>
      <c r="F50" s="9">
        <f t="shared" si="16"/>
        <v>5402</v>
      </c>
      <c r="G50" s="58">
        <v>12512</v>
      </c>
      <c r="H50" s="9">
        <f t="shared" si="17"/>
        <v>2.7211831230969987</v>
      </c>
      <c r="I50" s="9">
        <f t="shared" si="18"/>
        <v>1.2512000000000001</v>
      </c>
      <c r="J50" s="4"/>
      <c r="K50" s="59">
        <v>307</v>
      </c>
      <c r="L50" s="27">
        <f t="shared" si="34"/>
        <v>9693</v>
      </c>
      <c r="M50" s="57">
        <v>346</v>
      </c>
      <c r="N50" s="30">
        <f t="shared" si="35"/>
        <v>-344.74880000000002</v>
      </c>
      <c r="O50" s="35"/>
      <c r="P50" s="7">
        <f t="shared" si="36"/>
        <v>653</v>
      </c>
      <c r="Q50" s="57">
        <v>1848</v>
      </c>
      <c r="R50" s="58">
        <v>136</v>
      </c>
      <c r="S50" s="4"/>
      <c r="T50" s="59">
        <v>2225</v>
      </c>
      <c r="U50" s="58">
        <v>74792</v>
      </c>
      <c r="V50" s="35"/>
      <c r="W50" s="7">
        <f t="shared" si="37"/>
        <v>77017</v>
      </c>
      <c r="X50" s="57">
        <v>484288</v>
      </c>
      <c r="Y50" s="58">
        <v>36992</v>
      </c>
      <c r="AA50" s="7">
        <f t="shared" si="22"/>
        <v>117.94333843797855</v>
      </c>
      <c r="AB50" s="4">
        <f t="shared" si="23"/>
        <v>262.06060606060606</v>
      </c>
      <c r="AC50" s="9">
        <f t="shared" si="24"/>
        <v>272</v>
      </c>
      <c r="AE50" s="7">
        <f t="shared" si="30"/>
        <v>972175</v>
      </c>
      <c r="AF50" s="4">
        <f t="shared" si="42"/>
        <v>17557848</v>
      </c>
      <c r="AG50" s="9">
        <f t="shared" si="43"/>
        <v>1137232</v>
      </c>
      <c r="AI50" s="47">
        <f t="shared" si="4"/>
        <v>15.313935681470138</v>
      </c>
      <c r="AJ50" s="48">
        <f t="shared" si="5"/>
        <v>5.4112554112554117</v>
      </c>
      <c r="AK50" s="49">
        <f t="shared" si="6"/>
        <v>73.529411764705884</v>
      </c>
      <c r="AM50" s="47">
        <f t="shared" si="7"/>
        <v>7.0413476263399692</v>
      </c>
      <c r="AN50" s="48">
        <f t="shared" si="8"/>
        <v>2.4880952380952381</v>
      </c>
      <c r="AO50" s="49">
        <f t="shared" si="9"/>
        <v>33.808823529411768</v>
      </c>
      <c r="AQ50" s="59">
        <v>2435</v>
      </c>
      <c r="AR50" s="58">
        <v>83536</v>
      </c>
      <c r="AS50" s="35"/>
      <c r="AT50" s="7">
        <f t="shared" si="38"/>
        <v>85971</v>
      </c>
      <c r="AU50" s="57">
        <v>51570</v>
      </c>
      <c r="AV50" s="58">
        <v>31357</v>
      </c>
      <c r="AW50" s="35"/>
      <c r="AX50" s="7">
        <f t="shared" si="31"/>
        <v>1057678</v>
      </c>
      <c r="AY50" s="65">
        <f t="shared" si="44"/>
        <v>1657228</v>
      </c>
      <c r="AZ50" s="66">
        <f t="shared" si="45"/>
        <v>977978</v>
      </c>
      <c r="BA50" s="35"/>
      <c r="BB50" s="7">
        <f t="shared" si="11"/>
        <v>131.65543644716692</v>
      </c>
      <c r="BC50" s="4">
        <f t="shared" si="12"/>
        <v>27.905844155844157</v>
      </c>
      <c r="BD50" s="9">
        <f t="shared" si="13"/>
        <v>230.56617647058823</v>
      </c>
      <c r="BE50" s="35"/>
      <c r="BF50" s="41">
        <f t="shared" si="39"/>
        <v>3.2142440538859111E-2</v>
      </c>
      <c r="BG50" s="43">
        <f t="shared" si="40"/>
        <v>6.8129502333603899E-3</v>
      </c>
      <c r="BH50" s="44">
        <f t="shared" si="41"/>
        <v>5.6290570427389705E-2</v>
      </c>
      <c r="BI50" s="35"/>
      <c r="BJ50" s="73" t="s">
        <v>47</v>
      </c>
      <c r="BK50" s="57"/>
      <c r="BL50" s="58"/>
      <c r="BM50" s="35"/>
      <c r="BN50" s="56"/>
      <c r="BO50" s="57"/>
      <c r="BP50" s="58"/>
      <c r="BQ50" s="35"/>
      <c r="BR50" s="56"/>
      <c r="BS50" s="57"/>
      <c r="BT50" s="58"/>
      <c r="BU50" s="35"/>
      <c r="BV50" s="56"/>
      <c r="BW50" s="57"/>
      <c r="BX50" s="58"/>
    </row>
    <row r="51" spans="1:76" x14ac:dyDescent="0.2">
      <c r="A51" s="4">
        <f t="shared" si="32"/>
        <v>450000</v>
      </c>
      <c r="B51" s="4">
        <f t="shared" si="29"/>
        <v>460000</v>
      </c>
      <c r="D51" s="7">
        <f t="shared" si="33"/>
        <v>10000</v>
      </c>
      <c r="E51" s="57">
        <v>5369</v>
      </c>
      <c r="F51" s="9">
        <f t="shared" si="16"/>
        <v>4631</v>
      </c>
      <c r="G51" s="58">
        <v>14992</v>
      </c>
      <c r="H51" s="9">
        <f t="shared" si="17"/>
        <v>2.7923263177500464</v>
      </c>
      <c r="I51" s="9">
        <f t="shared" si="18"/>
        <v>1.4992000000000001</v>
      </c>
      <c r="J51" s="4"/>
      <c r="K51" s="59">
        <v>989</v>
      </c>
      <c r="L51" s="27">
        <f t="shared" si="34"/>
        <v>9011</v>
      </c>
      <c r="M51" s="57">
        <v>1354</v>
      </c>
      <c r="N51" s="30">
        <f t="shared" si="35"/>
        <v>-1352.5008</v>
      </c>
      <c r="O51" s="35"/>
      <c r="P51" s="7">
        <f t="shared" si="36"/>
        <v>2343</v>
      </c>
      <c r="Q51" s="57">
        <v>1910</v>
      </c>
      <c r="R51" s="58">
        <v>163</v>
      </c>
      <c r="S51" s="4"/>
      <c r="T51" s="59">
        <v>6875</v>
      </c>
      <c r="U51" s="58">
        <v>249784</v>
      </c>
      <c r="V51" s="35"/>
      <c r="W51" s="7">
        <f t="shared" si="37"/>
        <v>256659</v>
      </c>
      <c r="X51" s="57">
        <v>503216</v>
      </c>
      <c r="Y51" s="58">
        <v>44336</v>
      </c>
      <c r="AA51" s="7">
        <f t="shared" si="22"/>
        <v>109.54289372599231</v>
      </c>
      <c r="AB51" s="4">
        <f t="shared" si="23"/>
        <v>263.46387434554975</v>
      </c>
      <c r="AC51" s="9">
        <f t="shared" si="24"/>
        <v>272</v>
      </c>
      <c r="AE51" s="7">
        <f t="shared" si="30"/>
        <v>1228834</v>
      </c>
      <c r="AF51" s="4">
        <f t="shared" si="42"/>
        <v>18061064</v>
      </c>
      <c r="AG51" s="9">
        <f t="shared" si="43"/>
        <v>1181568</v>
      </c>
      <c r="AI51" s="47">
        <f t="shared" si="4"/>
        <v>4.2680324370465215</v>
      </c>
      <c r="AJ51" s="48">
        <f t="shared" si="5"/>
        <v>5.2356020942408374</v>
      </c>
      <c r="AK51" s="49">
        <f t="shared" si="6"/>
        <v>61.349693251533743</v>
      </c>
      <c r="AM51" s="47">
        <f t="shared" si="7"/>
        <v>2.2915066154502775</v>
      </c>
      <c r="AN51" s="48">
        <f t="shared" si="8"/>
        <v>2.8109947643979059</v>
      </c>
      <c r="AO51" s="49">
        <f t="shared" si="9"/>
        <v>32.938650306748464</v>
      </c>
      <c r="AQ51" s="59">
        <v>8472</v>
      </c>
      <c r="AR51" s="58">
        <v>340736</v>
      </c>
      <c r="AS51" s="35"/>
      <c r="AT51" s="7">
        <f t="shared" si="38"/>
        <v>349208</v>
      </c>
      <c r="AU51" s="57">
        <v>59869</v>
      </c>
      <c r="AV51" s="58">
        <v>36240</v>
      </c>
      <c r="AW51" s="35"/>
      <c r="AX51" s="7">
        <f t="shared" si="31"/>
        <v>1406886</v>
      </c>
      <c r="AY51" s="65">
        <f t="shared" si="44"/>
        <v>1717097</v>
      </c>
      <c r="AZ51" s="66">
        <f t="shared" si="45"/>
        <v>1014218</v>
      </c>
      <c r="BA51" s="35"/>
      <c r="BB51" s="7">
        <f t="shared" si="11"/>
        <v>149.04310712761418</v>
      </c>
      <c r="BC51" s="4">
        <f t="shared" si="12"/>
        <v>31.345026178010471</v>
      </c>
      <c r="BD51" s="9">
        <f t="shared" si="13"/>
        <v>222.33128834355827</v>
      </c>
      <c r="BE51" s="35"/>
      <c r="BF51" s="41">
        <f t="shared" si="39"/>
        <v>3.638747732607768E-2</v>
      </c>
      <c r="BG51" s="43">
        <f t="shared" si="40"/>
        <v>7.6525942817408377E-3</v>
      </c>
      <c r="BH51" s="44">
        <f t="shared" si="41"/>
        <v>5.4280099693251531E-2</v>
      </c>
      <c r="BI51" s="35"/>
      <c r="BJ51" s="73" t="s">
        <v>47</v>
      </c>
      <c r="BK51" s="57"/>
      <c r="BL51" s="58"/>
      <c r="BM51" s="35"/>
      <c r="BN51" s="56"/>
      <c r="BO51" s="57"/>
      <c r="BP51" s="58"/>
      <c r="BQ51" s="35"/>
      <c r="BR51" s="56"/>
      <c r="BS51" s="57"/>
      <c r="BT51" s="58"/>
      <c r="BU51" s="35"/>
      <c r="BV51" s="56"/>
      <c r="BW51" s="57"/>
      <c r="BX51" s="58"/>
    </row>
    <row r="52" spans="1:76" x14ac:dyDescent="0.2">
      <c r="A52" s="4">
        <f t="shared" si="32"/>
        <v>460000</v>
      </c>
      <c r="B52" s="4">
        <f t="shared" si="29"/>
        <v>470000</v>
      </c>
      <c r="D52" s="7">
        <f t="shared" si="33"/>
        <v>10000</v>
      </c>
      <c r="E52" s="57">
        <v>5130</v>
      </c>
      <c r="F52" s="9">
        <f t="shared" si="16"/>
        <v>4870</v>
      </c>
      <c r="G52" s="58">
        <v>14113</v>
      </c>
      <c r="H52" s="9">
        <f t="shared" si="17"/>
        <v>2.7510721247563352</v>
      </c>
      <c r="I52" s="9">
        <f t="shared" si="18"/>
        <v>1.4113</v>
      </c>
      <c r="J52" s="4"/>
      <c r="K52" s="59">
        <v>244</v>
      </c>
      <c r="L52" s="27">
        <f t="shared" si="34"/>
        <v>9756</v>
      </c>
      <c r="M52" s="57">
        <v>263</v>
      </c>
      <c r="N52" s="30">
        <f t="shared" si="35"/>
        <v>-261.58870000000002</v>
      </c>
      <c r="O52" s="35"/>
      <c r="P52" s="7">
        <f t="shared" si="36"/>
        <v>507</v>
      </c>
      <c r="Q52" s="57">
        <v>1885</v>
      </c>
      <c r="R52" s="58">
        <v>162</v>
      </c>
      <c r="S52" s="4"/>
      <c r="T52" s="59">
        <v>1803</v>
      </c>
      <c r="U52" s="58">
        <v>56600</v>
      </c>
      <c r="V52" s="35"/>
      <c r="W52" s="7">
        <f t="shared" si="37"/>
        <v>58403</v>
      </c>
      <c r="X52" s="57">
        <v>491280</v>
      </c>
      <c r="Y52" s="58">
        <v>44064</v>
      </c>
      <c r="AA52" s="7">
        <f t="shared" si="22"/>
        <v>115.19329388560158</v>
      </c>
      <c r="AB52" s="4">
        <f t="shared" si="23"/>
        <v>260.62599469496018</v>
      </c>
      <c r="AC52" s="9">
        <f t="shared" si="24"/>
        <v>272</v>
      </c>
      <c r="AE52" s="7">
        <f t="shared" si="30"/>
        <v>1287237</v>
      </c>
      <c r="AF52" s="4">
        <f t="shared" si="42"/>
        <v>18552344</v>
      </c>
      <c r="AG52" s="9">
        <f t="shared" si="43"/>
        <v>1225632</v>
      </c>
      <c r="AI52" s="47">
        <f t="shared" si="4"/>
        <v>19.723865877712033</v>
      </c>
      <c r="AJ52" s="48">
        <f t="shared" si="5"/>
        <v>5.3050397877984086</v>
      </c>
      <c r="AK52" s="49">
        <f t="shared" si="6"/>
        <v>61.728395061728392</v>
      </c>
      <c r="AM52" s="47">
        <f t="shared" si="7"/>
        <v>10.118343195266272</v>
      </c>
      <c r="AN52" s="48">
        <f t="shared" si="8"/>
        <v>2.7214854111405837</v>
      </c>
      <c r="AO52" s="49">
        <f t="shared" si="9"/>
        <v>31.666666666666668</v>
      </c>
      <c r="AQ52" s="59">
        <v>1899</v>
      </c>
      <c r="AR52" s="58">
        <v>60752</v>
      </c>
      <c r="AS52" s="35"/>
      <c r="AT52" s="7">
        <f t="shared" si="38"/>
        <v>62651</v>
      </c>
      <c r="AU52" s="57">
        <v>58165</v>
      </c>
      <c r="AV52" s="58">
        <v>35918</v>
      </c>
      <c r="AW52" s="35"/>
      <c r="AX52" s="7">
        <f t="shared" si="31"/>
        <v>1469537</v>
      </c>
      <c r="AY52" s="65">
        <f t="shared" si="44"/>
        <v>1775262</v>
      </c>
      <c r="AZ52" s="66">
        <f t="shared" si="45"/>
        <v>1050136</v>
      </c>
      <c r="BA52" s="35"/>
      <c r="BB52" s="7">
        <f t="shared" si="11"/>
        <v>123.57199211045365</v>
      </c>
      <c r="BC52" s="4">
        <f t="shared" si="12"/>
        <v>30.856763925729442</v>
      </c>
      <c r="BD52" s="9">
        <f t="shared" si="13"/>
        <v>221.71604938271605</v>
      </c>
      <c r="BE52" s="35"/>
      <c r="BF52" s="41">
        <f t="shared" si="39"/>
        <v>3.0168943386341223E-2</v>
      </c>
      <c r="BG52" s="43">
        <f t="shared" si="40"/>
        <v>7.5333896303050396E-3</v>
      </c>
      <c r="BH52" s="44">
        <f t="shared" si="41"/>
        <v>5.4129894868827161E-2</v>
      </c>
      <c r="BI52" s="35"/>
      <c r="BJ52" s="73" t="s">
        <v>47</v>
      </c>
      <c r="BK52" s="57"/>
      <c r="BL52" s="58"/>
      <c r="BM52" s="35"/>
      <c r="BN52" s="56"/>
      <c r="BO52" s="57"/>
      <c r="BP52" s="58"/>
      <c r="BQ52" s="35"/>
      <c r="BR52" s="56"/>
      <c r="BS52" s="57"/>
      <c r="BT52" s="58"/>
      <c r="BU52" s="35"/>
      <c r="BV52" s="56"/>
      <c r="BW52" s="57"/>
      <c r="BX52" s="58"/>
    </row>
    <row r="53" spans="1:76" x14ac:dyDescent="0.2">
      <c r="A53" s="4">
        <f t="shared" si="32"/>
        <v>470000</v>
      </c>
      <c r="B53" s="4">
        <f t="shared" si="29"/>
        <v>480000</v>
      </c>
      <c r="D53" s="7">
        <f t="shared" si="33"/>
        <v>10000</v>
      </c>
      <c r="E53" s="57">
        <v>4769</v>
      </c>
      <c r="F53" s="9">
        <f t="shared" si="16"/>
        <v>5231</v>
      </c>
      <c r="G53" s="58">
        <v>13662</v>
      </c>
      <c r="H53" s="9">
        <f t="shared" si="17"/>
        <v>2.8647515202348499</v>
      </c>
      <c r="I53" s="9">
        <f t="shared" si="18"/>
        <v>1.3662000000000001</v>
      </c>
      <c r="J53" s="4"/>
      <c r="K53" s="59">
        <v>301</v>
      </c>
      <c r="L53" s="27">
        <f t="shared" si="34"/>
        <v>9699</v>
      </c>
      <c r="M53" s="57">
        <v>346</v>
      </c>
      <c r="N53" s="30">
        <f t="shared" si="35"/>
        <v>-344.63380000000001</v>
      </c>
      <c r="O53" s="35"/>
      <c r="P53" s="7">
        <f t="shared" si="36"/>
        <v>647</v>
      </c>
      <c r="Q53" s="57">
        <v>1839</v>
      </c>
      <c r="R53" s="58">
        <v>153</v>
      </c>
      <c r="S53" s="4"/>
      <c r="T53" s="59">
        <v>1910</v>
      </c>
      <c r="U53" s="58">
        <v>74704</v>
      </c>
      <c r="V53" s="35"/>
      <c r="W53" s="7">
        <f t="shared" si="37"/>
        <v>76614</v>
      </c>
      <c r="X53" s="57">
        <v>479280</v>
      </c>
      <c r="Y53" s="58">
        <v>41616</v>
      </c>
      <c r="AA53" s="7">
        <f t="shared" si="22"/>
        <v>118.41421947449768</v>
      </c>
      <c r="AB53" s="4">
        <f t="shared" si="23"/>
        <v>260.61990212071777</v>
      </c>
      <c r="AC53" s="9">
        <f t="shared" si="24"/>
        <v>272</v>
      </c>
      <c r="AE53" s="7">
        <f t="shared" si="30"/>
        <v>1363851</v>
      </c>
      <c r="AF53" s="4">
        <f t="shared" si="42"/>
        <v>19031624</v>
      </c>
      <c r="AG53" s="9">
        <f t="shared" si="43"/>
        <v>1267248</v>
      </c>
      <c r="AI53" s="47">
        <f t="shared" si="4"/>
        <v>15.45595054095827</v>
      </c>
      <c r="AJ53" s="48">
        <f t="shared" si="5"/>
        <v>5.4377379010331701</v>
      </c>
      <c r="AK53" s="49">
        <f t="shared" si="6"/>
        <v>65.359477124183002</v>
      </c>
      <c r="AM53" s="47">
        <f t="shared" si="7"/>
        <v>7.3709428129829986</v>
      </c>
      <c r="AN53" s="48">
        <f t="shared" si="8"/>
        <v>2.5932572050027187</v>
      </c>
      <c r="AO53" s="49">
        <f t="shared" si="9"/>
        <v>31.169934640522875</v>
      </c>
      <c r="AQ53" s="59">
        <v>2159</v>
      </c>
      <c r="AR53" s="58">
        <v>85944</v>
      </c>
      <c r="AS53" s="35"/>
      <c r="AT53" s="7">
        <f t="shared" si="38"/>
        <v>88103</v>
      </c>
      <c r="AU53" s="57">
        <v>54665</v>
      </c>
      <c r="AV53" s="58">
        <v>35523</v>
      </c>
      <c r="AW53" s="35"/>
      <c r="AX53" s="7">
        <f t="shared" si="31"/>
        <v>1557640</v>
      </c>
      <c r="AY53" s="65">
        <f t="shared" si="44"/>
        <v>1829927</v>
      </c>
      <c r="AZ53" s="66">
        <f t="shared" si="45"/>
        <v>1085659</v>
      </c>
      <c r="BA53" s="35"/>
      <c r="BB53" s="7">
        <f t="shared" si="11"/>
        <v>136.17156105100463</v>
      </c>
      <c r="BC53" s="4">
        <f t="shared" si="12"/>
        <v>29.725394235997825</v>
      </c>
      <c r="BD53" s="9">
        <f t="shared" si="13"/>
        <v>232.1764705882353</v>
      </c>
      <c r="BE53" s="35"/>
      <c r="BF53" s="41">
        <f t="shared" si="39"/>
        <v>3.3245010022217927E-2</v>
      </c>
      <c r="BG53" s="43">
        <f t="shared" si="40"/>
        <v>7.2571763271479066E-3</v>
      </c>
      <c r="BH53" s="44">
        <f t="shared" si="41"/>
        <v>5.6683708639705885E-2</v>
      </c>
      <c r="BI53" s="35"/>
      <c r="BJ53" s="73" t="s">
        <v>47</v>
      </c>
      <c r="BK53" s="57"/>
      <c r="BL53" s="58"/>
      <c r="BM53" s="35"/>
      <c r="BN53" s="56"/>
      <c r="BO53" s="57"/>
      <c r="BP53" s="58"/>
      <c r="BQ53" s="35"/>
      <c r="BR53" s="56"/>
      <c r="BS53" s="57"/>
      <c r="BT53" s="58"/>
      <c r="BU53" s="35"/>
      <c r="BV53" s="56"/>
      <c r="BW53" s="57"/>
      <c r="BX53" s="58"/>
    </row>
    <row r="54" spans="1:76" x14ac:dyDescent="0.2">
      <c r="A54" s="4">
        <f t="shared" si="32"/>
        <v>480000</v>
      </c>
      <c r="B54" s="4">
        <f t="shared" si="29"/>
        <v>490000</v>
      </c>
      <c r="D54" s="7">
        <f t="shared" si="33"/>
        <v>10000</v>
      </c>
      <c r="E54" s="57">
        <v>4703</v>
      </c>
      <c r="F54" s="9">
        <f t="shared" si="16"/>
        <v>5297</v>
      </c>
      <c r="G54" s="58">
        <v>13887</v>
      </c>
      <c r="H54" s="9">
        <f t="shared" si="17"/>
        <v>2.9527960876036574</v>
      </c>
      <c r="I54" s="9">
        <f t="shared" si="18"/>
        <v>1.3887</v>
      </c>
      <c r="J54" s="4"/>
      <c r="K54" s="59">
        <v>197</v>
      </c>
      <c r="L54" s="27">
        <f t="shared" si="34"/>
        <v>9803</v>
      </c>
      <c r="M54" s="57">
        <v>216</v>
      </c>
      <c r="N54" s="30">
        <f t="shared" si="35"/>
        <v>-214.6113</v>
      </c>
      <c r="O54" s="35"/>
      <c r="P54" s="7">
        <f t="shared" si="36"/>
        <v>413</v>
      </c>
      <c r="Q54" s="57">
        <v>1825</v>
      </c>
      <c r="R54" s="58">
        <v>157</v>
      </c>
      <c r="S54" s="4"/>
      <c r="T54" s="59">
        <v>1719</v>
      </c>
      <c r="U54" s="58">
        <v>49624</v>
      </c>
      <c r="V54" s="35"/>
      <c r="W54" s="7">
        <f t="shared" si="37"/>
        <v>51343</v>
      </c>
      <c r="X54" s="57">
        <v>477488</v>
      </c>
      <c r="Y54" s="58">
        <v>42704</v>
      </c>
      <c r="AA54" s="7">
        <f t="shared" si="22"/>
        <v>124.31719128329298</v>
      </c>
      <c r="AB54" s="4">
        <f t="shared" si="23"/>
        <v>261.63726027397263</v>
      </c>
      <c r="AC54" s="9">
        <f t="shared" si="24"/>
        <v>272</v>
      </c>
      <c r="AE54" s="7">
        <f t="shared" si="30"/>
        <v>1415194</v>
      </c>
      <c r="AF54" s="4">
        <f t="shared" si="42"/>
        <v>19509112</v>
      </c>
      <c r="AG54" s="9">
        <f t="shared" si="43"/>
        <v>1309952</v>
      </c>
      <c r="AI54" s="47">
        <f t="shared" si="4"/>
        <v>24.213075060532688</v>
      </c>
      <c r="AJ54" s="48">
        <f t="shared" si="5"/>
        <v>5.4794520547945202</v>
      </c>
      <c r="AK54" s="49">
        <f t="shared" si="6"/>
        <v>63.694267515923563</v>
      </c>
      <c r="AM54" s="47">
        <f t="shared" si="7"/>
        <v>11.387409200968523</v>
      </c>
      <c r="AN54" s="48">
        <f t="shared" si="8"/>
        <v>2.5769863013698631</v>
      </c>
      <c r="AO54" s="49">
        <f t="shared" si="9"/>
        <v>29.955414012738853</v>
      </c>
      <c r="AQ54" s="59">
        <v>1836</v>
      </c>
      <c r="AR54" s="58">
        <v>54448</v>
      </c>
      <c r="AS54" s="35"/>
      <c r="AT54" s="7">
        <f t="shared" si="38"/>
        <v>56284</v>
      </c>
      <c r="AU54" s="57">
        <v>55125</v>
      </c>
      <c r="AV54" s="58">
        <v>36230</v>
      </c>
      <c r="AW54" s="35"/>
      <c r="AX54" s="7">
        <f t="shared" si="31"/>
        <v>1613924</v>
      </c>
      <c r="AY54" s="65">
        <f t="shared" si="44"/>
        <v>1885052</v>
      </c>
      <c r="AZ54" s="66">
        <f t="shared" si="45"/>
        <v>1121889</v>
      </c>
      <c r="BA54" s="35"/>
      <c r="BB54" s="7">
        <f t="shared" si="11"/>
        <v>136.28087167070217</v>
      </c>
      <c r="BC54" s="4">
        <f t="shared" si="12"/>
        <v>30.205479452054796</v>
      </c>
      <c r="BD54" s="9">
        <f t="shared" si="13"/>
        <v>230.76433121019107</v>
      </c>
      <c r="BE54" s="35"/>
      <c r="BF54" s="41">
        <f t="shared" si="39"/>
        <v>3.3271697185230022E-2</v>
      </c>
      <c r="BG54" s="43">
        <f t="shared" si="40"/>
        <v>7.3743846318493154E-3</v>
      </c>
      <c r="BH54" s="44">
        <f t="shared" si="41"/>
        <v>5.6338948049363055E-2</v>
      </c>
      <c r="BI54" s="35"/>
      <c r="BJ54" s="73" t="s">
        <v>47</v>
      </c>
      <c r="BK54" s="57"/>
      <c r="BL54" s="58"/>
      <c r="BM54" s="35"/>
      <c r="BN54" s="56"/>
      <c r="BO54" s="57"/>
      <c r="BP54" s="58"/>
      <c r="BQ54" s="35"/>
      <c r="BR54" s="56"/>
      <c r="BS54" s="57"/>
      <c r="BT54" s="58"/>
      <c r="BU54" s="35"/>
      <c r="BV54" s="56"/>
      <c r="BW54" s="57"/>
      <c r="BX54" s="58"/>
    </row>
    <row r="55" spans="1:76" x14ac:dyDescent="0.2">
      <c r="A55" s="4">
        <f t="shared" si="32"/>
        <v>490000</v>
      </c>
      <c r="B55" s="4">
        <f t="shared" si="29"/>
        <v>500000</v>
      </c>
      <c r="D55" s="7">
        <f t="shared" si="33"/>
        <v>10000</v>
      </c>
      <c r="E55" s="57">
        <v>4952</v>
      </c>
      <c r="F55" s="9">
        <f t="shared" si="16"/>
        <v>5048</v>
      </c>
      <c r="G55" s="58">
        <v>14539</v>
      </c>
      <c r="H55" s="9">
        <f t="shared" si="17"/>
        <v>2.9359854604200324</v>
      </c>
      <c r="I55" s="9">
        <f t="shared" si="18"/>
        <v>1.4539</v>
      </c>
      <c r="J55" s="4"/>
      <c r="K55" s="59">
        <v>453</v>
      </c>
      <c r="L55" s="27">
        <f t="shared" si="34"/>
        <v>9547</v>
      </c>
      <c r="M55" s="57">
        <v>640</v>
      </c>
      <c r="N55" s="30">
        <f t="shared" si="35"/>
        <v>-638.54610000000002</v>
      </c>
      <c r="O55" s="35"/>
      <c r="P55" s="7">
        <f t="shared" si="36"/>
        <v>1093</v>
      </c>
      <c r="Q55" s="57">
        <v>1869</v>
      </c>
      <c r="R55" s="58">
        <v>151</v>
      </c>
      <c r="S55" s="4"/>
      <c r="T55" s="59">
        <v>3216</v>
      </c>
      <c r="U55" s="58">
        <v>116400</v>
      </c>
      <c r="V55" s="35"/>
      <c r="W55" s="7">
        <f t="shared" si="37"/>
        <v>119616</v>
      </c>
      <c r="X55" s="57">
        <v>490040</v>
      </c>
      <c r="Y55" s="58">
        <v>41072</v>
      </c>
      <c r="AA55" s="7">
        <f t="shared" si="22"/>
        <v>109.43824336688014</v>
      </c>
      <c r="AB55" s="4">
        <f t="shared" si="23"/>
        <v>262.19368646334937</v>
      </c>
      <c r="AC55" s="9">
        <f t="shared" si="24"/>
        <v>272</v>
      </c>
      <c r="AE55" s="7">
        <f t="shared" si="30"/>
        <v>1534810</v>
      </c>
      <c r="AF55" s="4">
        <f t="shared" si="42"/>
        <v>19999152</v>
      </c>
      <c r="AG55" s="9">
        <f t="shared" si="43"/>
        <v>1351024</v>
      </c>
      <c r="AI55" s="47">
        <f t="shared" si="4"/>
        <v>9.149130832570906</v>
      </c>
      <c r="AJ55" s="48">
        <f t="shared" si="5"/>
        <v>5.3504547886570357</v>
      </c>
      <c r="AK55" s="49">
        <f t="shared" si="6"/>
        <v>66.225165562913901</v>
      </c>
      <c r="AM55" s="47">
        <f t="shared" si="7"/>
        <v>4.5306495882891129</v>
      </c>
      <c r="AN55" s="48">
        <f t="shared" si="8"/>
        <v>2.6495452113429643</v>
      </c>
      <c r="AO55" s="49">
        <f t="shared" si="9"/>
        <v>32.794701986754966</v>
      </c>
      <c r="AQ55" s="59">
        <v>4191</v>
      </c>
      <c r="AR55" s="58">
        <v>164752</v>
      </c>
      <c r="AS55" s="35"/>
      <c r="AT55" s="7">
        <f t="shared" si="38"/>
        <v>168943</v>
      </c>
      <c r="AU55" s="57">
        <v>56861</v>
      </c>
      <c r="AV55" s="58">
        <v>35321</v>
      </c>
      <c r="AW55" s="35"/>
      <c r="AX55" s="7">
        <f t="shared" si="31"/>
        <v>1782867</v>
      </c>
      <c r="AY55" s="65">
        <f t="shared" si="44"/>
        <v>1941913</v>
      </c>
      <c r="AZ55" s="66">
        <f t="shared" si="45"/>
        <v>1157210</v>
      </c>
      <c r="BA55" s="35"/>
      <c r="BB55" s="7">
        <f t="shared" si="11"/>
        <v>154.56816102470265</v>
      </c>
      <c r="BC55" s="4">
        <f t="shared" si="12"/>
        <v>30.423220973782772</v>
      </c>
      <c r="BD55" s="9">
        <f t="shared" si="13"/>
        <v>233.91390728476821</v>
      </c>
      <c r="BE55" s="35"/>
      <c r="BF55" s="41">
        <f t="shared" si="39"/>
        <v>3.7736367437671545E-2</v>
      </c>
      <c r="BG55" s="43">
        <f t="shared" si="40"/>
        <v>7.4275441830524347E-3</v>
      </c>
      <c r="BH55" s="44">
        <f t="shared" si="41"/>
        <v>5.7107887520695365E-2</v>
      </c>
      <c r="BI55" s="35"/>
      <c r="BJ55" s="73" t="s">
        <v>47</v>
      </c>
      <c r="BK55" s="57"/>
      <c r="BL55" s="58"/>
      <c r="BM55" s="35"/>
      <c r="BN55" s="56"/>
      <c r="BO55" s="57"/>
      <c r="BP55" s="58"/>
      <c r="BQ55" s="35"/>
      <c r="BR55" s="56"/>
      <c r="BS55" s="57"/>
      <c r="BT55" s="58"/>
      <c r="BU55" s="35"/>
      <c r="BV55" s="56"/>
      <c r="BW55" s="57"/>
      <c r="BX55" s="58"/>
    </row>
    <row r="56" spans="1:76" x14ac:dyDescent="0.2">
      <c r="A56" s="4">
        <f t="shared" si="32"/>
        <v>500000</v>
      </c>
      <c r="B56" s="4">
        <f t="shared" si="29"/>
        <v>510000</v>
      </c>
      <c r="D56" s="7">
        <f t="shared" si="33"/>
        <v>10000</v>
      </c>
      <c r="E56" s="57">
        <v>5978</v>
      </c>
      <c r="F56" s="9">
        <f t="shared" si="16"/>
        <v>4022</v>
      </c>
      <c r="G56" s="58">
        <v>23032</v>
      </c>
      <c r="H56" s="9">
        <f t="shared" si="17"/>
        <v>3.8527935764469721</v>
      </c>
      <c r="I56" s="9">
        <f t="shared" si="18"/>
        <v>2.3031999999999999</v>
      </c>
      <c r="J56" s="4"/>
      <c r="K56" s="59">
        <v>1753</v>
      </c>
      <c r="L56" s="27">
        <f t="shared" si="34"/>
        <v>8247</v>
      </c>
      <c r="M56" s="57">
        <v>7151</v>
      </c>
      <c r="N56" s="30">
        <f t="shared" si="35"/>
        <v>-7148.6967999999997</v>
      </c>
      <c r="O56" s="35"/>
      <c r="P56" s="7">
        <f t="shared" si="36"/>
        <v>8904</v>
      </c>
      <c r="Q56" s="57">
        <v>1874</v>
      </c>
      <c r="R56" s="58">
        <v>167</v>
      </c>
      <c r="S56" s="4"/>
      <c r="T56" s="59">
        <v>12215</v>
      </c>
      <c r="U56" s="58">
        <v>459392</v>
      </c>
      <c r="V56" s="35"/>
      <c r="W56" s="7">
        <f t="shared" si="37"/>
        <v>471607</v>
      </c>
      <c r="X56" s="57">
        <v>494688</v>
      </c>
      <c r="Y56" s="58">
        <v>45424</v>
      </c>
      <c r="AA56" s="7">
        <f t="shared" si="22"/>
        <v>52.965745732255165</v>
      </c>
      <c r="AB56" s="4">
        <f t="shared" si="23"/>
        <v>263.974386339381</v>
      </c>
      <c r="AC56" s="9">
        <f t="shared" si="24"/>
        <v>272</v>
      </c>
      <c r="AE56" s="7">
        <f t="shared" si="30"/>
        <v>2006417</v>
      </c>
      <c r="AF56" s="4">
        <f t="shared" si="42"/>
        <v>20493840</v>
      </c>
      <c r="AG56" s="9">
        <f t="shared" si="43"/>
        <v>1396448</v>
      </c>
      <c r="AI56" s="47">
        <f t="shared" si="4"/>
        <v>1.1230907457322552</v>
      </c>
      <c r="AJ56" s="48">
        <f t="shared" si="5"/>
        <v>5.3361792956243326</v>
      </c>
      <c r="AK56" s="49">
        <f t="shared" si="6"/>
        <v>59.880239520958085</v>
      </c>
      <c r="AM56" s="47">
        <f t="shared" si="7"/>
        <v>0.67138364779874216</v>
      </c>
      <c r="AN56" s="48">
        <f t="shared" si="8"/>
        <v>3.1899679829242262</v>
      </c>
      <c r="AO56" s="49">
        <f t="shared" si="9"/>
        <v>35.796407185628745</v>
      </c>
      <c r="AQ56" s="59">
        <v>43152</v>
      </c>
      <c r="AR56" s="58">
        <v>1883224</v>
      </c>
      <c r="AS56" s="35"/>
      <c r="AT56" s="7">
        <f t="shared" si="38"/>
        <v>1926376</v>
      </c>
      <c r="AU56" s="57">
        <v>60763</v>
      </c>
      <c r="AV56" s="58">
        <v>37400</v>
      </c>
      <c r="AW56" s="35"/>
      <c r="AX56" s="7">
        <f t="shared" si="31"/>
        <v>3709243</v>
      </c>
      <c r="AY56" s="65">
        <f t="shared" si="44"/>
        <v>2002676</v>
      </c>
      <c r="AZ56" s="66">
        <f t="shared" si="45"/>
        <v>1194610</v>
      </c>
      <c r="BA56" s="35"/>
      <c r="BB56" s="7">
        <f t="shared" si="11"/>
        <v>216.34950584007188</v>
      </c>
      <c r="BC56" s="4">
        <f t="shared" si="12"/>
        <v>32.424226254002136</v>
      </c>
      <c r="BD56" s="9">
        <f t="shared" si="13"/>
        <v>223.95209580838323</v>
      </c>
      <c r="BE56" s="35"/>
      <c r="BF56" s="41">
        <f t="shared" si="39"/>
        <v>5.28197035742363E-2</v>
      </c>
      <c r="BG56" s="43">
        <f t="shared" si="40"/>
        <v>7.9160708627934902E-3</v>
      </c>
      <c r="BH56" s="44">
        <f t="shared" si="41"/>
        <v>5.4675804640718563E-2</v>
      </c>
      <c r="BI56" s="35"/>
      <c r="BJ56" s="73" t="s">
        <v>47</v>
      </c>
      <c r="BK56" s="57"/>
      <c r="BL56" s="58"/>
      <c r="BM56" s="35"/>
      <c r="BN56" s="56"/>
      <c r="BO56" s="57"/>
      <c r="BP56" s="58"/>
      <c r="BQ56" s="35"/>
      <c r="BR56" s="56"/>
      <c r="BS56" s="57"/>
      <c r="BT56" s="58"/>
      <c r="BU56" s="35"/>
      <c r="BV56" s="56"/>
      <c r="BW56" s="57"/>
      <c r="BX56" s="58"/>
    </row>
    <row r="57" spans="1:76" x14ac:dyDescent="0.2">
      <c r="A57" s="4">
        <f t="shared" si="32"/>
        <v>510000</v>
      </c>
      <c r="B57" s="4">
        <f t="shared" si="29"/>
        <v>520000</v>
      </c>
      <c r="D57" s="7">
        <f t="shared" si="33"/>
        <v>10000</v>
      </c>
      <c r="E57" s="57">
        <v>5230</v>
      </c>
      <c r="F57" s="9">
        <f t="shared" si="16"/>
        <v>4770</v>
      </c>
      <c r="G57" s="58">
        <v>16486</v>
      </c>
      <c r="H57" s="9">
        <f t="shared" si="17"/>
        <v>3.1521988527724667</v>
      </c>
      <c r="I57" s="9">
        <f t="shared" si="18"/>
        <v>1.6486000000000001</v>
      </c>
      <c r="J57" s="4"/>
      <c r="K57" s="59">
        <v>593</v>
      </c>
      <c r="L57" s="27">
        <f t="shared" si="34"/>
        <v>9407</v>
      </c>
      <c r="M57" s="57">
        <v>1451</v>
      </c>
      <c r="N57" s="30">
        <f t="shared" si="35"/>
        <v>-1449.3514</v>
      </c>
      <c r="O57" s="35"/>
      <c r="P57" s="7">
        <f t="shared" si="36"/>
        <v>2044</v>
      </c>
      <c r="Q57" s="57">
        <v>1906</v>
      </c>
      <c r="R57" s="58">
        <v>168</v>
      </c>
      <c r="S57" s="4"/>
      <c r="T57" s="59">
        <v>4133</v>
      </c>
      <c r="U57" s="58">
        <v>151664</v>
      </c>
      <c r="V57" s="35"/>
      <c r="W57" s="7">
        <f t="shared" si="37"/>
        <v>155797</v>
      </c>
      <c r="X57" s="57">
        <v>499736</v>
      </c>
      <c r="Y57" s="58">
        <v>45696</v>
      </c>
      <c r="AA57" s="7">
        <f t="shared" si="22"/>
        <v>76.221624266144815</v>
      </c>
      <c r="AB57" s="4">
        <f t="shared" si="23"/>
        <v>262.19097586568728</v>
      </c>
      <c r="AC57" s="9">
        <f t="shared" si="24"/>
        <v>272</v>
      </c>
      <c r="AE57" s="7">
        <f t="shared" si="30"/>
        <v>2162214</v>
      </c>
      <c r="AF57" s="4">
        <f t="shared" si="42"/>
        <v>20993576</v>
      </c>
      <c r="AG57" s="9">
        <f t="shared" si="43"/>
        <v>1442144</v>
      </c>
      <c r="AI57" s="47">
        <f t="shared" si="4"/>
        <v>4.8923679060665366</v>
      </c>
      <c r="AJ57" s="48">
        <f t="shared" si="5"/>
        <v>5.2465897166841549</v>
      </c>
      <c r="AK57" s="49">
        <f t="shared" si="6"/>
        <v>59.523809523809526</v>
      </c>
      <c r="AM57" s="47">
        <f t="shared" si="7"/>
        <v>2.5587084148727985</v>
      </c>
      <c r="AN57" s="48">
        <f t="shared" si="8"/>
        <v>2.7439664218258133</v>
      </c>
      <c r="AO57" s="49">
        <f t="shared" si="9"/>
        <v>31.13095238095238</v>
      </c>
      <c r="AQ57" s="59">
        <v>9192</v>
      </c>
      <c r="AR57" s="58">
        <v>377304</v>
      </c>
      <c r="AS57" s="35"/>
      <c r="AT57" s="7">
        <f t="shared" si="38"/>
        <v>386496</v>
      </c>
      <c r="AU57" s="57">
        <v>64550</v>
      </c>
      <c r="AV57" s="58">
        <v>38840</v>
      </c>
      <c r="AW57" s="35"/>
      <c r="AX57" s="7">
        <f t="shared" si="31"/>
        <v>4095739</v>
      </c>
      <c r="AY57" s="65">
        <f t="shared" si="44"/>
        <v>2067226</v>
      </c>
      <c r="AZ57" s="66">
        <f t="shared" si="45"/>
        <v>1233450</v>
      </c>
      <c r="BA57" s="35"/>
      <c r="BB57" s="7">
        <f t="shared" si="11"/>
        <v>189.0880626223092</v>
      </c>
      <c r="BC57" s="4">
        <f t="shared" si="12"/>
        <v>33.866736621196225</v>
      </c>
      <c r="BD57" s="9">
        <f t="shared" si="13"/>
        <v>231.1904761904762</v>
      </c>
      <c r="BE57" s="35"/>
      <c r="BF57" s="41">
        <f t="shared" si="39"/>
        <v>4.6164077788649706E-2</v>
      </c>
      <c r="BG57" s="43">
        <f t="shared" si="40"/>
        <v>8.2682462454092345E-3</v>
      </c>
      <c r="BH57" s="44">
        <f t="shared" si="41"/>
        <v>5.6442987351190479E-2</v>
      </c>
      <c r="BI57" s="35"/>
      <c r="BJ57" s="73" t="s">
        <v>47</v>
      </c>
      <c r="BK57" s="57"/>
      <c r="BL57" s="58"/>
      <c r="BM57" s="35"/>
      <c r="BN57" s="56"/>
      <c r="BO57" s="57"/>
      <c r="BP57" s="58"/>
      <c r="BQ57" s="35"/>
      <c r="BR57" s="56"/>
      <c r="BS57" s="57"/>
      <c r="BT57" s="58"/>
      <c r="BU57" s="35"/>
      <c r="BV57" s="56"/>
      <c r="BW57" s="57"/>
      <c r="BX57" s="58"/>
    </row>
    <row r="58" spans="1:76" x14ac:dyDescent="0.2">
      <c r="A58" s="4">
        <f t="shared" si="32"/>
        <v>520000</v>
      </c>
      <c r="B58" s="4">
        <f t="shared" si="29"/>
        <v>530000</v>
      </c>
      <c r="D58" s="7">
        <f t="shared" si="33"/>
        <v>10000</v>
      </c>
      <c r="E58" s="57">
        <v>6227</v>
      </c>
      <c r="F58" s="9">
        <f t="shared" si="16"/>
        <v>3773</v>
      </c>
      <c r="G58" s="58">
        <v>19376</v>
      </c>
      <c r="H58" s="9">
        <f t="shared" si="17"/>
        <v>3.1116107274771156</v>
      </c>
      <c r="I58" s="9">
        <f t="shared" si="18"/>
        <v>1.9376</v>
      </c>
      <c r="J58" s="4"/>
      <c r="K58" s="59">
        <v>1695</v>
      </c>
      <c r="L58" s="27">
        <f t="shared" si="34"/>
        <v>8305</v>
      </c>
      <c r="M58" s="57">
        <v>2005</v>
      </c>
      <c r="N58" s="30">
        <f t="shared" si="35"/>
        <v>-2003.0624</v>
      </c>
      <c r="O58" s="35"/>
      <c r="P58" s="7">
        <f t="shared" si="36"/>
        <v>3700</v>
      </c>
      <c r="Q58" s="57">
        <v>1966</v>
      </c>
      <c r="R58" s="58">
        <v>179</v>
      </c>
      <c r="S58" s="4"/>
      <c r="T58" s="59">
        <v>11245</v>
      </c>
      <c r="U58" s="58">
        <v>385184</v>
      </c>
      <c r="V58" s="35"/>
      <c r="W58" s="7">
        <f t="shared" si="37"/>
        <v>396429</v>
      </c>
      <c r="X58" s="57">
        <v>517824</v>
      </c>
      <c r="Y58" s="58">
        <v>48688</v>
      </c>
      <c r="AA58" s="7">
        <f t="shared" si="22"/>
        <v>107.14297297297297</v>
      </c>
      <c r="AB58" s="4">
        <f t="shared" si="23"/>
        <v>263.38962360122076</v>
      </c>
      <c r="AC58" s="9">
        <f t="shared" si="24"/>
        <v>272</v>
      </c>
      <c r="AE58" s="7">
        <f t="shared" si="30"/>
        <v>2558643</v>
      </c>
      <c r="AF58" s="4">
        <f t="shared" si="42"/>
        <v>21511400</v>
      </c>
      <c r="AG58" s="9">
        <f t="shared" si="43"/>
        <v>1490832</v>
      </c>
      <c r="AI58" s="47">
        <f t="shared" si="4"/>
        <v>2.7027027027027026</v>
      </c>
      <c r="AJ58" s="48">
        <f t="shared" si="5"/>
        <v>5.0864699898270604</v>
      </c>
      <c r="AK58" s="49">
        <f t="shared" si="6"/>
        <v>55.865921787709496</v>
      </c>
      <c r="AM58" s="47">
        <f t="shared" si="7"/>
        <v>1.682972972972973</v>
      </c>
      <c r="AN58" s="48">
        <f t="shared" si="8"/>
        <v>3.1673448626653102</v>
      </c>
      <c r="AO58" s="49">
        <f t="shared" si="9"/>
        <v>34.787709497206706</v>
      </c>
      <c r="AQ58" s="59">
        <v>12714</v>
      </c>
      <c r="AR58" s="58">
        <v>454688</v>
      </c>
      <c r="AS58" s="35"/>
      <c r="AT58" s="7">
        <f t="shared" si="38"/>
        <v>467402</v>
      </c>
      <c r="AU58" s="57">
        <v>91700</v>
      </c>
      <c r="AV58" s="58">
        <v>41809</v>
      </c>
      <c r="AW58" s="35"/>
      <c r="AX58" s="7">
        <f t="shared" si="31"/>
        <v>4563141</v>
      </c>
      <c r="AY58" s="65">
        <f t="shared" si="44"/>
        <v>2158926</v>
      </c>
      <c r="AZ58" s="66">
        <f t="shared" si="45"/>
        <v>1275259</v>
      </c>
      <c r="BA58" s="35"/>
      <c r="BB58" s="7">
        <f t="shared" si="11"/>
        <v>126.32486486486486</v>
      </c>
      <c r="BC58" s="4">
        <f t="shared" si="12"/>
        <v>46.642929806714143</v>
      </c>
      <c r="BD58" s="9">
        <f t="shared" si="13"/>
        <v>233.56983240223462</v>
      </c>
      <c r="BE58" s="35"/>
      <c r="BF58" s="41">
        <f t="shared" si="39"/>
        <v>3.0841031461148648E-2</v>
      </c>
      <c r="BG58" s="43">
        <f t="shared" si="40"/>
        <v>1.138743403484232E-2</v>
      </c>
      <c r="BH58" s="44">
        <f t="shared" si="41"/>
        <v>5.7023884863826813E-2</v>
      </c>
      <c r="BI58" s="35"/>
      <c r="BJ58" s="73" t="s">
        <v>47</v>
      </c>
      <c r="BK58" s="57"/>
      <c r="BL58" s="58"/>
      <c r="BM58" s="35"/>
      <c r="BN58" s="56"/>
      <c r="BO58" s="57"/>
      <c r="BP58" s="58"/>
      <c r="BQ58" s="35"/>
      <c r="BR58" s="56"/>
      <c r="BS58" s="57"/>
      <c r="BT58" s="58"/>
      <c r="BU58" s="35"/>
      <c r="BV58" s="56"/>
      <c r="BW58" s="57"/>
      <c r="BX58" s="58"/>
    </row>
    <row r="59" spans="1:76" x14ac:dyDescent="0.2">
      <c r="A59" s="4">
        <f t="shared" si="32"/>
        <v>530000</v>
      </c>
      <c r="B59" s="4">
        <f t="shared" si="29"/>
        <v>540000</v>
      </c>
      <c r="D59" s="7">
        <f t="shared" si="33"/>
        <v>10000</v>
      </c>
      <c r="E59" s="57">
        <v>5306</v>
      </c>
      <c r="F59" s="9">
        <f t="shared" si="16"/>
        <v>4694</v>
      </c>
      <c r="G59" s="58">
        <v>15417</v>
      </c>
      <c r="H59" s="9">
        <f t="shared" si="17"/>
        <v>2.9055785902751601</v>
      </c>
      <c r="I59" s="9">
        <f t="shared" si="18"/>
        <v>1.5417000000000001</v>
      </c>
      <c r="J59" s="4"/>
      <c r="K59" s="59">
        <v>397</v>
      </c>
      <c r="L59" s="27">
        <f t="shared" si="34"/>
        <v>9603</v>
      </c>
      <c r="M59" s="57">
        <v>455</v>
      </c>
      <c r="N59" s="30">
        <f t="shared" si="35"/>
        <v>-453.45830000000001</v>
      </c>
      <c r="O59" s="35"/>
      <c r="P59" s="7">
        <f t="shared" si="36"/>
        <v>852</v>
      </c>
      <c r="Q59" s="57">
        <v>1887</v>
      </c>
      <c r="R59" s="58">
        <v>160</v>
      </c>
      <c r="S59" s="4"/>
      <c r="T59" s="59">
        <v>2580</v>
      </c>
      <c r="U59" s="58">
        <v>94080</v>
      </c>
      <c r="V59" s="35"/>
      <c r="W59" s="7">
        <f t="shared" si="37"/>
        <v>96660</v>
      </c>
      <c r="X59" s="57">
        <v>492920</v>
      </c>
      <c r="Y59" s="58">
        <v>43520</v>
      </c>
      <c r="AA59" s="7">
        <f t="shared" si="22"/>
        <v>113.45070422535211</v>
      </c>
      <c r="AB59" s="4">
        <f t="shared" si="23"/>
        <v>261.21886592474829</v>
      </c>
      <c r="AC59" s="9">
        <f t="shared" si="24"/>
        <v>272</v>
      </c>
      <c r="AE59" s="7">
        <f t="shared" si="30"/>
        <v>2655303</v>
      </c>
      <c r="AF59" s="4">
        <f t="shared" si="42"/>
        <v>22004320</v>
      </c>
      <c r="AG59" s="9">
        <f t="shared" si="43"/>
        <v>1534352</v>
      </c>
      <c r="AI59" s="47">
        <f t="shared" si="4"/>
        <v>11.737089201877934</v>
      </c>
      <c r="AJ59" s="48">
        <f t="shared" si="5"/>
        <v>5.2994170641229461</v>
      </c>
      <c r="AK59" s="49">
        <f t="shared" si="6"/>
        <v>62.5</v>
      </c>
      <c r="AM59" s="47">
        <f t="shared" si="7"/>
        <v>6.227699530516432</v>
      </c>
      <c r="AN59" s="48">
        <f t="shared" si="8"/>
        <v>2.8118706942236353</v>
      </c>
      <c r="AO59" s="49">
        <f t="shared" si="9"/>
        <v>33.162500000000001</v>
      </c>
      <c r="AQ59" s="59">
        <v>2862</v>
      </c>
      <c r="AR59" s="58">
        <v>107232</v>
      </c>
      <c r="AS59" s="35"/>
      <c r="AT59" s="7">
        <f t="shared" si="38"/>
        <v>110094</v>
      </c>
      <c r="AU59" s="57">
        <v>64950</v>
      </c>
      <c r="AV59" s="58">
        <v>36923</v>
      </c>
      <c r="AW59" s="35"/>
      <c r="AX59" s="7">
        <f t="shared" si="31"/>
        <v>4673235</v>
      </c>
      <c r="AY59" s="65">
        <f t="shared" si="44"/>
        <v>2223876</v>
      </c>
      <c r="AZ59" s="66">
        <f t="shared" si="45"/>
        <v>1312182</v>
      </c>
      <c r="BA59" s="35"/>
      <c r="BB59" s="7">
        <f t="shared" si="11"/>
        <v>129.21830985915494</v>
      </c>
      <c r="BC59" s="4">
        <f t="shared" si="12"/>
        <v>34.419713831478539</v>
      </c>
      <c r="BD59" s="9">
        <f t="shared" si="13"/>
        <v>230.76875000000001</v>
      </c>
      <c r="BE59" s="35"/>
      <c r="BF59" s="41">
        <f t="shared" si="39"/>
        <v>3.154743893045775E-2</v>
      </c>
      <c r="BG59" s="43">
        <f t="shared" si="40"/>
        <v>8.4032504471383152E-3</v>
      </c>
      <c r="BH59" s="44">
        <f t="shared" si="41"/>
        <v>5.6340026855468753E-2</v>
      </c>
      <c r="BI59" s="35"/>
      <c r="BJ59" s="73" t="s">
        <v>47</v>
      </c>
      <c r="BK59" s="57"/>
      <c r="BL59" s="58"/>
      <c r="BM59" s="35"/>
      <c r="BN59" s="56"/>
      <c r="BO59" s="57"/>
      <c r="BP59" s="58"/>
      <c r="BQ59" s="35"/>
      <c r="BR59" s="56"/>
      <c r="BS59" s="57"/>
      <c r="BT59" s="58"/>
      <c r="BU59" s="35"/>
      <c r="BV59" s="56"/>
      <c r="BW59" s="57"/>
      <c r="BX59" s="58"/>
    </row>
    <row r="60" spans="1:76" x14ac:dyDescent="0.2">
      <c r="A60" s="4">
        <f t="shared" si="32"/>
        <v>540000</v>
      </c>
      <c r="B60" s="4">
        <f t="shared" si="29"/>
        <v>550000</v>
      </c>
      <c r="D60" s="7">
        <f t="shared" si="33"/>
        <v>10000</v>
      </c>
      <c r="E60" s="57">
        <v>4791</v>
      </c>
      <c r="F60" s="9">
        <f t="shared" si="16"/>
        <v>5209</v>
      </c>
      <c r="G60" s="58">
        <v>14180</v>
      </c>
      <c r="H60" s="9">
        <f t="shared" si="17"/>
        <v>2.9597161344187017</v>
      </c>
      <c r="I60" s="9">
        <f t="shared" si="18"/>
        <v>1.4179999999999999</v>
      </c>
      <c r="J60" s="4"/>
      <c r="K60" s="59">
        <v>153</v>
      </c>
      <c r="L60" s="27">
        <f t="shared" si="34"/>
        <v>9847</v>
      </c>
      <c r="M60" s="57">
        <v>157</v>
      </c>
      <c r="N60" s="30">
        <f t="shared" si="35"/>
        <v>-155.58199999999999</v>
      </c>
      <c r="O60" s="35"/>
      <c r="P60" s="7">
        <f t="shared" si="36"/>
        <v>310</v>
      </c>
      <c r="Q60" s="57">
        <v>1859</v>
      </c>
      <c r="R60" s="58">
        <v>154</v>
      </c>
      <c r="S60" s="4"/>
      <c r="T60" s="59">
        <v>1173</v>
      </c>
      <c r="U60" s="58">
        <v>38200</v>
      </c>
      <c r="V60" s="35"/>
      <c r="W60" s="7">
        <f t="shared" si="37"/>
        <v>39373</v>
      </c>
      <c r="X60" s="57">
        <v>483200</v>
      </c>
      <c r="Y60" s="58">
        <v>41888</v>
      </c>
      <c r="AA60" s="7">
        <f t="shared" si="22"/>
        <v>127.00967741935484</v>
      </c>
      <c r="AB60" s="4">
        <f t="shared" si="23"/>
        <v>259.92469069392149</v>
      </c>
      <c r="AC60" s="9">
        <f t="shared" si="24"/>
        <v>272</v>
      </c>
      <c r="AE60" s="7">
        <f t="shared" si="30"/>
        <v>2694676</v>
      </c>
      <c r="AF60" s="4">
        <f t="shared" si="42"/>
        <v>22487520</v>
      </c>
      <c r="AG60" s="9">
        <f t="shared" si="43"/>
        <v>1576240</v>
      </c>
      <c r="AI60" s="47">
        <f t="shared" si="4"/>
        <v>32.258064516129032</v>
      </c>
      <c r="AJ60" s="48">
        <f t="shared" si="5"/>
        <v>5.3792361484669176</v>
      </c>
      <c r="AK60" s="49">
        <f t="shared" si="6"/>
        <v>64.935064935064929</v>
      </c>
      <c r="AM60" s="47">
        <f t="shared" si="7"/>
        <v>15.45483870967742</v>
      </c>
      <c r="AN60" s="48">
        <f t="shared" si="8"/>
        <v>2.5771920387305003</v>
      </c>
      <c r="AO60" s="49">
        <f t="shared" si="9"/>
        <v>31.11038961038961</v>
      </c>
      <c r="AQ60" s="59">
        <v>1179</v>
      </c>
      <c r="AR60" s="58">
        <v>39224</v>
      </c>
      <c r="AS60" s="35"/>
      <c r="AT60" s="7">
        <f t="shared" si="38"/>
        <v>40403</v>
      </c>
      <c r="AU60" s="57">
        <v>54901</v>
      </c>
      <c r="AV60" s="58">
        <v>35578</v>
      </c>
      <c r="AW60" s="35"/>
      <c r="AX60" s="7">
        <f t="shared" si="31"/>
        <v>4713638</v>
      </c>
      <c r="AY60" s="65">
        <f t="shared" si="44"/>
        <v>2278777</v>
      </c>
      <c r="AZ60" s="66">
        <f t="shared" si="45"/>
        <v>1347760</v>
      </c>
      <c r="BA60" s="35"/>
      <c r="BB60" s="7">
        <f t="shared" si="11"/>
        <v>130.33225806451614</v>
      </c>
      <c r="BC60" s="4">
        <f t="shared" si="12"/>
        <v>29.532544378698226</v>
      </c>
      <c r="BD60" s="9">
        <f t="shared" si="13"/>
        <v>231.02597402597402</v>
      </c>
      <c r="BE60" s="35"/>
      <c r="BF60" s="41">
        <f t="shared" si="39"/>
        <v>3.1819398941532261E-2</v>
      </c>
      <c r="BG60" s="43">
        <f t="shared" si="40"/>
        <v>7.2100938424556216E-3</v>
      </c>
      <c r="BH60" s="44">
        <f t="shared" si="41"/>
        <v>5.6402825689935064E-2</v>
      </c>
      <c r="BI60" s="35"/>
      <c r="BJ60" s="73" t="s">
        <v>47</v>
      </c>
      <c r="BK60" s="57"/>
      <c r="BL60" s="58"/>
      <c r="BM60" s="35"/>
      <c r="BN60" s="56"/>
      <c r="BO60" s="57"/>
      <c r="BP60" s="58"/>
      <c r="BQ60" s="35"/>
      <c r="BR60" s="56"/>
      <c r="BS60" s="57"/>
      <c r="BT60" s="58"/>
      <c r="BU60" s="35"/>
      <c r="BV60" s="56"/>
      <c r="BW60" s="57"/>
      <c r="BX60" s="58"/>
    </row>
    <row r="61" spans="1:76" x14ac:dyDescent="0.2">
      <c r="A61" s="4">
        <f t="shared" si="32"/>
        <v>550000</v>
      </c>
      <c r="B61" s="4">
        <f t="shared" si="29"/>
        <v>560000</v>
      </c>
      <c r="D61" s="7">
        <f t="shared" si="33"/>
        <v>10000</v>
      </c>
      <c r="E61" s="57">
        <v>4619</v>
      </c>
      <c r="F61" s="9">
        <f t="shared" si="16"/>
        <v>5381</v>
      </c>
      <c r="G61" s="58">
        <v>14414</v>
      </c>
      <c r="H61" s="9">
        <f t="shared" si="17"/>
        <v>3.1205888720502273</v>
      </c>
      <c r="I61" s="9">
        <f t="shared" si="18"/>
        <v>1.4414</v>
      </c>
      <c r="J61" s="4"/>
      <c r="K61" s="59">
        <v>135</v>
      </c>
      <c r="L61" s="27">
        <f t="shared" si="34"/>
        <v>9865</v>
      </c>
      <c r="M61" s="57">
        <v>139</v>
      </c>
      <c r="N61" s="30">
        <f t="shared" si="35"/>
        <v>-137.55860000000001</v>
      </c>
      <c r="O61" s="35"/>
      <c r="P61" s="7">
        <f t="shared" si="36"/>
        <v>274</v>
      </c>
      <c r="Q61" s="57">
        <v>1846</v>
      </c>
      <c r="R61" s="58">
        <v>159</v>
      </c>
      <c r="S61" s="4"/>
      <c r="T61" s="59">
        <v>1089</v>
      </c>
      <c r="U61" s="58">
        <v>33408</v>
      </c>
      <c r="V61" s="35"/>
      <c r="W61" s="7">
        <f t="shared" si="37"/>
        <v>34497</v>
      </c>
      <c r="X61" s="57">
        <v>477952</v>
      </c>
      <c r="Y61" s="58">
        <v>43248</v>
      </c>
      <c r="AA61" s="7">
        <f t="shared" si="22"/>
        <v>125.9014598540146</v>
      </c>
      <c r="AB61" s="4">
        <f t="shared" si="23"/>
        <v>258.91224268689058</v>
      </c>
      <c r="AC61" s="9">
        <f t="shared" si="24"/>
        <v>272</v>
      </c>
      <c r="AE61" s="7">
        <f t="shared" si="30"/>
        <v>2729173</v>
      </c>
      <c r="AF61" s="4">
        <f t="shared" si="42"/>
        <v>22965472</v>
      </c>
      <c r="AG61" s="9">
        <f t="shared" si="43"/>
        <v>1619488</v>
      </c>
      <c r="AI61" s="47">
        <f t="shared" si="4"/>
        <v>36.496350364963504</v>
      </c>
      <c r="AJ61" s="48">
        <f t="shared" si="5"/>
        <v>5.4171180931744312</v>
      </c>
      <c r="AK61" s="49">
        <f t="shared" si="6"/>
        <v>62.893081761006286</v>
      </c>
      <c r="AM61" s="47">
        <f t="shared" si="7"/>
        <v>16.857664233576642</v>
      </c>
      <c r="AN61" s="48">
        <f t="shared" si="8"/>
        <v>2.5021668472372696</v>
      </c>
      <c r="AO61" s="49">
        <f t="shared" si="9"/>
        <v>29.050314465408807</v>
      </c>
      <c r="AQ61" s="59">
        <v>1104</v>
      </c>
      <c r="AR61" s="58">
        <v>34288</v>
      </c>
      <c r="AS61" s="35"/>
      <c r="AT61" s="7">
        <f t="shared" si="38"/>
        <v>35392</v>
      </c>
      <c r="AU61" s="57">
        <v>55654</v>
      </c>
      <c r="AV61" s="58">
        <v>37310</v>
      </c>
      <c r="AW61" s="35"/>
      <c r="AX61" s="7">
        <f t="shared" si="31"/>
        <v>4749030</v>
      </c>
      <c r="AY61" s="65">
        <f t="shared" si="44"/>
        <v>2334431</v>
      </c>
      <c r="AZ61" s="66">
        <f t="shared" si="45"/>
        <v>1385070</v>
      </c>
      <c r="BA61" s="35"/>
      <c r="BB61" s="7">
        <f t="shared" si="11"/>
        <v>129.16788321167883</v>
      </c>
      <c r="BC61" s="4">
        <f t="shared" si="12"/>
        <v>30.148429035752979</v>
      </c>
      <c r="BD61" s="9">
        <f t="shared" si="13"/>
        <v>234.65408805031447</v>
      </c>
      <c r="BE61" s="35"/>
      <c r="BF61" s="41">
        <f t="shared" si="39"/>
        <v>3.1535127737226276E-2</v>
      </c>
      <c r="BG61" s="43">
        <f t="shared" si="40"/>
        <v>7.3604563075568797E-3</v>
      </c>
      <c r="BH61" s="44">
        <f t="shared" si="41"/>
        <v>5.7288595715408806E-2</v>
      </c>
      <c r="BI61" s="35"/>
      <c r="BJ61" s="73" t="s">
        <v>47</v>
      </c>
      <c r="BK61" s="57"/>
      <c r="BL61" s="58"/>
      <c r="BM61" s="35"/>
      <c r="BN61" s="56"/>
      <c r="BO61" s="57"/>
      <c r="BP61" s="58"/>
      <c r="BQ61" s="35"/>
      <c r="BR61" s="56"/>
      <c r="BS61" s="57"/>
      <c r="BT61" s="58"/>
      <c r="BU61" s="35"/>
      <c r="BV61" s="56"/>
      <c r="BW61" s="57"/>
      <c r="BX61" s="58"/>
    </row>
    <row r="62" spans="1:76" x14ac:dyDescent="0.2">
      <c r="A62" s="4">
        <f t="shared" si="32"/>
        <v>560000</v>
      </c>
      <c r="B62" s="4">
        <f t="shared" si="29"/>
        <v>570000</v>
      </c>
      <c r="D62" s="7">
        <f t="shared" si="33"/>
        <v>10000</v>
      </c>
      <c r="E62" s="57">
        <v>5203</v>
      </c>
      <c r="F62" s="9">
        <f t="shared" si="16"/>
        <v>4797</v>
      </c>
      <c r="G62" s="58">
        <v>15934</v>
      </c>
      <c r="H62" s="9">
        <f t="shared" si="17"/>
        <v>3.0624639630982124</v>
      </c>
      <c r="I62" s="9">
        <f t="shared" si="18"/>
        <v>1.5933999999999999</v>
      </c>
      <c r="J62" s="4"/>
      <c r="K62" s="59">
        <v>553</v>
      </c>
      <c r="L62" s="27">
        <f t="shared" si="34"/>
        <v>9447</v>
      </c>
      <c r="M62" s="57">
        <v>1018</v>
      </c>
      <c r="N62" s="30">
        <f t="shared" si="35"/>
        <v>-1016.4066</v>
      </c>
      <c r="O62" s="35"/>
      <c r="P62" s="7">
        <f t="shared" si="36"/>
        <v>1571</v>
      </c>
      <c r="Q62" s="57">
        <v>1908</v>
      </c>
      <c r="R62" s="58">
        <v>161</v>
      </c>
      <c r="S62" s="4"/>
      <c r="T62" s="59">
        <v>3651</v>
      </c>
      <c r="U62" s="58">
        <v>141272</v>
      </c>
      <c r="V62" s="35"/>
      <c r="W62" s="7">
        <f t="shared" si="37"/>
        <v>144923</v>
      </c>
      <c r="X62" s="57">
        <v>497944</v>
      </c>
      <c r="Y62" s="58">
        <v>43792</v>
      </c>
      <c r="AA62" s="7">
        <f t="shared" si="22"/>
        <v>92.248886059834504</v>
      </c>
      <c r="AB62" s="4">
        <f t="shared" si="23"/>
        <v>260.97693920335428</v>
      </c>
      <c r="AC62" s="9">
        <f t="shared" si="24"/>
        <v>272</v>
      </c>
      <c r="AE62" s="7">
        <f t="shared" si="30"/>
        <v>2874096</v>
      </c>
      <c r="AF62" s="4">
        <f t="shared" si="42"/>
        <v>23463416</v>
      </c>
      <c r="AG62" s="9">
        <f t="shared" si="43"/>
        <v>1663280</v>
      </c>
      <c r="AI62" s="47">
        <f t="shared" si="4"/>
        <v>6.3653723742838952</v>
      </c>
      <c r="AJ62" s="48">
        <f t="shared" si="5"/>
        <v>5.2410901467505244</v>
      </c>
      <c r="AK62" s="49">
        <f t="shared" si="6"/>
        <v>62.111801242236027</v>
      </c>
      <c r="AM62" s="47">
        <f t="shared" si="7"/>
        <v>3.3119032463399107</v>
      </c>
      <c r="AN62" s="48">
        <f t="shared" si="8"/>
        <v>2.7269392033542976</v>
      </c>
      <c r="AO62" s="49">
        <f t="shared" si="9"/>
        <v>32.316770186335404</v>
      </c>
      <c r="AQ62" s="59">
        <v>6408</v>
      </c>
      <c r="AR62" s="58">
        <v>260264</v>
      </c>
      <c r="AS62" s="35"/>
      <c r="AT62" s="7">
        <f t="shared" si="38"/>
        <v>266672</v>
      </c>
      <c r="AU62" s="57">
        <v>60333</v>
      </c>
      <c r="AV62" s="58">
        <v>37333</v>
      </c>
      <c r="AW62" s="35"/>
      <c r="AX62" s="7">
        <f t="shared" si="31"/>
        <v>5015702</v>
      </c>
      <c r="AY62" s="65">
        <f t="shared" si="44"/>
        <v>2394764</v>
      </c>
      <c r="AZ62" s="66">
        <f t="shared" si="45"/>
        <v>1422403</v>
      </c>
      <c r="BA62" s="35"/>
      <c r="BB62" s="7">
        <f t="shared" si="11"/>
        <v>169.7466581795035</v>
      </c>
      <c r="BC62" s="4">
        <f t="shared" si="12"/>
        <v>31.621069182389938</v>
      </c>
      <c r="BD62" s="9">
        <f t="shared" si="13"/>
        <v>231.88198757763976</v>
      </c>
      <c r="BE62" s="35"/>
      <c r="BF62" s="41">
        <f t="shared" si="39"/>
        <v>4.1442055219605346E-2</v>
      </c>
      <c r="BG62" s="43">
        <f t="shared" si="40"/>
        <v>7.7199875933569185E-3</v>
      </c>
      <c r="BH62" s="44">
        <f t="shared" si="41"/>
        <v>5.6611813373447208E-2</v>
      </c>
      <c r="BI62" s="35"/>
      <c r="BJ62" s="73" t="s">
        <v>47</v>
      </c>
      <c r="BK62" s="57"/>
      <c r="BL62" s="58"/>
      <c r="BM62" s="35"/>
      <c r="BN62" s="56"/>
      <c r="BO62" s="57"/>
      <c r="BP62" s="58"/>
      <c r="BQ62" s="35"/>
      <c r="BR62" s="56"/>
      <c r="BS62" s="57"/>
      <c r="BT62" s="58"/>
      <c r="BU62" s="35"/>
      <c r="BV62" s="56"/>
      <c r="BW62" s="57"/>
      <c r="BX62" s="58"/>
    </row>
    <row r="63" spans="1:76" x14ac:dyDescent="0.2">
      <c r="A63" s="4">
        <f t="shared" si="32"/>
        <v>570000</v>
      </c>
      <c r="B63" s="4">
        <f t="shared" si="29"/>
        <v>580000</v>
      </c>
      <c r="D63" s="7">
        <f t="shared" si="33"/>
        <v>10000</v>
      </c>
      <c r="E63" s="57">
        <v>4925</v>
      </c>
      <c r="F63" s="9">
        <f t="shared" si="16"/>
        <v>5075</v>
      </c>
      <c r="G63" s="58">
        <v>13887</v>
      </c>
      <c r="H63" s="9">
        <f t="shared" si="17"/>
        <v>2.819695431472081</v>
      </c>
      <c r="I63" s="9">
        <f t="shared" si="18"/>
        <v>1.3887</v>
      </c>
      <c r="J63" s="4"/>
      <c r="K63" s="59">
        <v>47</v>
      </c>
      <c r="L63" s="27">
        <f t="shared" si="34"/>
        <v>9953</v>
      </c>
      <c r="M63" s="57">
        <v>47</v>
      </c>
      <c r="N63" s="30">
        <f t="shared" si="35"/>
        <v>-45.6113</v>
      </c>
      <c r="O63" s="35"/>
      <c r="P63" s="7">
        <f t="shared" si="36"/>
        <v>94</v>
      </c>
      <c r="Q63" s="57">
        <v>1908</v>
      </c>
      <c r="R63" s="58">
        <v>158</v>
      </c>
      <c r="S63" s="4"/>
      <c r="T63" s="59">
        <v>358</v>
      </c>
      <c r="U63" s="58">
        <v>11472</v>
      </c>
      <c r="V63" s="35"/>
      <c r="W63" s="7">
        <f t="shared" si="37"/>
        <v>11830</v>
      </c>
      <c r="X63" s="57">
        <v>492064</v>
      </c>
      <c r="Y63" s="58">
        <v>42976</v>
      </c>
      <c r="AA63" s="7">
        <f t="shared" si="22"/>
        <v>125.85106382978724</v>
      </c>
      <c r="AB63" s="4">
        <f t="shared" si="23"/>
        <v>257.89517819706498</v>
      </c>
      <c r="AC63" s="9">
        <f t="shared" si="24"/>
        <v>272</v>
      </c>
      <c r="AE63" s="7">
        <f t="shared" si="30"/>
        <v>2885926</v>
      </c>
      <c r="AF63" s="4">
        <f t="shared" si="42"/>
        <v>23955480</v>
      </c>
      <c r="AG63" s="9">
        <f t="shared" si="43"/>
        <v>1706256</v>
      </c>
      <c r="AI63" s="47">
        <f t="shared" si="4"/>
        <v>106.38297872340425</v>
      </c>
      <c r="AJ63" s="48">
        <f t="shared" si="5"/>
        <v>5.2410901467505244</v>
      </c>
      <c r="AK63" s="49">
        <f t="shared" si="6"/>
        <v>63.291139240506332</v>
      </c>
      <c r="AM63" s="47">
        <f t="shared" si="7"/>
        <v>52.393617021276597</v>
      </c>
      <c r="AN63" s="48">
        <f t="shared" si="8"/>
        <v>2.5812368972746329</v>
      </c>
      <c r="AO63" s="49">
        <f t="shared" si="9"/>
        <v>31.170886075949365</v>
      </c>
      <c r="AQ63" s="59">
        <v>358</v>
      </c>
      <c r="AR63" s="58">
        <v>11472</v>
      </c>
      <c r="AS63" s="35"/>
      <c r="AT63" s="7">
        <f t="shared" si="38"/>
        <v>11830</v>
      </c>
      <c r="AU63" s="57">
        <v>55445</v>
      </c>
      <c r="AV63" s="58">
        <v>35927</v>
      </c>
      <c r="AW63" s="35"/>
      <c r="AX63" s="7">
        <f t="shared" si="31"/>
        <v>5027532</v>
      </c>
      <c r="AY63" s="65">
        <f t="shared" si="44"/>
        <v>2450209</v>
      </c>
      <c r="AZ63" s="66">
        <f t="shared" si="45"/>
        <v>1458330</v>
      </c>
      <c r="BA63" s="35"/>
      <c r="BB63" s="7">
        <f t="shared" si="11"/>
        <v>125.85106382978724</v>
      </c>
      <c r="BC63" s="4">
        <f t="shared" si="12"/>
        <v>29.059224318658281</v>
      </c>
      <c r="BD63" s="9">
        <f t="shared" si="13"/>
        <v>227.3860759493671</v>
      </c>
      <c r="BE63" s="35"/>
      <c r="BF63" s="41">
        <f t="shared" si="39"/>
        <v>3.0725357380319149E-2</v>
      </c>
      <c r="BG63" s="43">
        <f t="shared" si="40"/>
        <v>7.0945371871724318E-3</v>
      </c>
      <c r="BH63" s="44">
        <f t="shared" si="41"/>
        <v>5.5514178698575951E-2</v>
      </c>
      <c r="BI63" s="35"/>
      <c r="BJ63" s="73" t="s">
        <v>47</v>
      </c>
      <c r="BK63" s="57"/>
      <c r="BL63" s="58"/>
      <c r="BM63" s="35"/>
      <c r="BN63" s="56"/>
      <c r="BO63" s="57"/>
      <c r="BP63" s="58"/>
      <c r="BQ63" s="35"/>
      <c r="BR63" s="56"/>
      <c r="BS63" s="57"/>
      <c r="BT63" s="58"/>
      <c r="BU63" s="35"/>
      <c r="BV63" s="56"/>
      <c r="BW63" s="57"/>
      <c r="BX63" s="58"/>
    </row>
    <row r="64" spans="1:76" x14ac:dyDescent="0.2">
      <c r="A64" s="4">
        <f t="shared" si="32"/>
        <v>580000</v>
      </c>
      <c r="B64" s="4">
        <f t="shared" si="29"/>
        <v>590000</v>
      </c>
      <c r="D64" s="7">
        <f t="shared" si="33"/>
        <v>10000</v>
      </c>
      <c r="E64" s="57">
        <v>5212</v>
      </c>
      <c r="F64" s="9">
        <f t="shared" si="16"/>
        <v>4788</v>
      </c>
      <c r="G64" s="58">
        <v>15021</v>
      </c>
      <c r="H64" s="9">
        <f t="shared" si="17"/>
        <v>2.8820030698388335</v>
      </c>
      <c r="I64" s="9">
        <f t="shared" si="18"/>
        <v>1.5021</v>
      </c>
      <c r="J64" s="4"/>
      <c r="K64" s="59">
        <v>81</v>
      </c>
      <c r="L64" s="27">
        <f t="shared" si="34"/>
        <v>9919</v>
      </c>
      <c r="M64" s="57">
        <v>88</v>
      </c>
      <c r="N64" s="30">
        <f t="shared" si="35"/>
        <v>-86.497900000000001</v>
      </c>
      <c r="O64" s="35"/>
      <c r="P64" s="7">
        <f t="shared" si="36"/>
        <v>169</v>
      </c>
      <c r="Q64" s="57">
        <v>1897</v>
      </c>
      <c r="R64" s="58">
        <v>155</v>
      </c>
      <c r="S64" s="4"/>
      <c r="T64" s="59">
        <v>654</v>
      </c>
      <c r="U64" s="58">
        <v>19648</v>
      </c>
      <c r="V64" s="35"/>
      <c r="W64" s="7">
        <f t="shared" si="37"/>
        <v>20302</v>
      </c>
      <c r="X64" s="57">
        <v>492888</v>
      </c>
      <c r="Y64" s="58">
        <v>42160</v>
      </c>
      <c r="AA64" s="7">
        <f t="shared" si="22"/>
        <v>120.1301775147929</v>
      </c>
      <c r="AB64" s="4">
        <f t="shared" si="23"/>
        <v>259.82498682129676</v>
      </c>
      <c r="AC64" s="9">
        <f t="shared" si="24"/>
        <v>272</v>
      </c>
      <c r="AE64" s="7">
        <f t="shared" si="30"/>
        <v>2906228</v>
      </c>
      <c r="AF64" s="4">
        <f t="shared" si="42"/>
        <v>24448368</v>
      </c>
      <c r="AG64" s="9">
        <f t="shared" si="43"/>
        <v>1748416</v>
      </c>
      <c r="AI64" s="47">
        <f t="shared" si="4"/>
        <v>59.171597633136095</v>
      </c>
      <c r="AJ64" s="48">
        <f t="shared" si="5"/>
        <v>5.2714812862414338</v>
      </c>
      <c r="AK64" s="49">
        <f t="shared" si="6"/>
        <v>64.516129032258064</v>
      </c>
      <c r="AM64" s="47">
        <f t="shared" si="7"/>
        <v>30.840236686390533</v>
      </c>
      <c r="AN64" s="48">
        <f t="shared" si="8"/>
        <v>2.7474960463890352</v>
      </c>
      <c r="AO64" s="49">
        <f t="shared" si="9"/>
        <v>33.625806451612902</v>
      </c>
      <c r="AQ64" s="59">
        <v>693</v>
      </c>
      <c r="AR64" s="58">
        <v>21424</v>
      </c>
      <c r="AS64" s="35"/>
      <c r="AT64" s="7">
        <f t="shared" si="38"/>
        <v>22117</v>
      </c>
      <c r="AU64" s="57">
        <v>57567</v>
      </c>
      <c r="AV64" s="58">
        <v>34951</v>
      </c>
      <c r="AW64" s="35"/>
      <c r="AX64" s="7">
        <f t="shared" si="31"/>
        <v>5049649</v>
      </c>
      <c r="AY64" s="65">
        <f t="shared" si="44"/>
        <v>2507776</v>
      </c>
      <c r="AZ64" s="66">
        <f t="shared" si="45"/>
        <v>1493281</v>
      </c>
      <c r="BA64" s="35"/>
      <c r="BB64" s="7">
        <f t="shared" si="11"/>
        <v>130.8698224852071</v>
      </c>
      <c r="BC64" s="4">
        <f t="shared" si="12"/>
        <v>30.346336320506062</v>
      </c>
      <c r="BD64" s="9">
        <f t="shared" si="13"/>
        <v>225.49032258064517</v>
      </c>
      <c r="BE64" s="35"/>
      <c r="BF64" s="41">
        <f t="shared" si="39"/>
        <v>3.1950640255177513E-2</v>
      </c>
      <c r="BG64" s="43">
        <f t="shared" si="40"/>
        <v>7.4087735157485502E-3</v>
      </c>
      <c r="BH64" s="44">
        <f t="shared" si="41"/>
        <v>5.5051348286290325E-2</v>
      </c>
      <c r="BI64" s="35"/>
      <c r="BJ64" s="73" t="s">
        <v>47</v>
      </c>
      <c r="BK64" s="57"/>
      <c r="BL64" s="58"/>
      <c r="BM64" s="35"/>
      <c r="BN64" s="56"/>
      <c r="BO64" s="57"/>
      <c r="BP64" s="58"/>
      <c r="BQ64" s="35"/>
      <c r="BR64" s="56"/>
      <c r="BS64" s="57"/>
      <c r="BT64" s="58"/>
      <c r="BU64" s="35"/>
      <c r="BV64" s="56"/>
      <c r="BW64" s="57"/>
      <c r="BX64" s="58"/>
    </row>
    <row r="65" spans="1:76" x14ac:dyDescent="0.2">
      <c r="A65" s="4">
        <f t="shared" si="32"/>
        <v>590000</v>
      </c>
      <c r="B65" s="4">
        <f t="shared" si="29"/>
        <v>600000</v>
      </c>
      <c r="D65" s="7">
        <f t="shared" si="33"/>
        <v>10000</v>
      </c>
      <c r="E65" s="57">
        <v>4806</v>
      </c>
      <c r="F65" s="9">
        <f t="shared" si="16"/>
        <v>5194</v>
      </c>
      <c r="G65" s="58">
        <v>14452</v>
      </c>
      <c r="H65" s="9">
        <f t="shared" si="17"/>
        <v>3.0070744902205577</v>
      </c>
      <c r="I65" s="9">
        <f t="shared" si="18"/>
        <v>1.4452</v>
      </c>
      <c r="J65" s="4"/>
      <c r="K65" s="59">
        <v>152</v>
      </c>
      <c r="L65" s="27">
        <f t="shared" si="34"/>
        <v>9848</v>
      </c>
      <c r="M65" s="57">
        <v>160</v>
      </c>
      <c r="N65" s="30">
        <f t="shared" si="35"/>
        <v>-158.5548</v>
      </c>
      <c r="O65" s="35"/>
      <c r="P65" s="7">
        <f t="shared" si="36"/>
        <v>312</v>
      </c>
      <c r="Q65" s="57">
        <v>1835</v>
      </c>
      <c r="R65" s="58">
        <v>165</v>
      </c>
      <c r="S65" s="4"/>
      <c r="T65" s="59">
        <v>1009</v>
      </c>
      <c r="U65" s="58">
        <v>36920</v>
      </c>
      <c r="V65" s="35"/>
      <c r="W65" s="7">
        <f t="shared" si="37"/>
        <v>37929</v>
      </c>
      <c r="X65" s="57">
        <v>480616</v>
      </c>
      <c r="Y65" s="58">
        <v>44880</v>
      </c>
      <c r="AA65" s="7">
        <f t="shared" si="22"/>
        <v>121.56730769230769</v>
      </c>
      <c r="AB65" s="4">
        <f t="shared" si="23"/>
        <v>261.91607629427796</v>
      </c>
      <c r="AC65" s="9">
        <f t="shared" si="24"/>
        <v>272</v>
      </c>
      <c r="AE65" s="7">
        <f t="shared" si="30"/>
        <v>2944157</v>
      </c>
      <c r="AF65" s="4">
        <f t="shared" si="42"/>
        <v>24928984</v>
      </c>
      <c r="AG65" s="9">
        <f t="shared" si="43"/>
        <v>1793296</v>
      </c>
      <c r="AI65" s="47">
        <f t="shared" si="4"/>
        <v>32.051282051282051</v>
      </c>
      <c r="AJ65" s="48">
        <f t="shared" si="5"/>
        <v>5.4495912806539506</v>
      </c>
      <c r="AK65" s="49">
        <f t="shared" si="6"/>
        <v>60.606060606060609</v>
      </c>
      <c r="AM65" s="47">
        <f t="shared" si="7"/>
        <v>15.403846153846153</v>
      </c>
      <c r="AN65" s="48">
        <f t="shared" si="8"/>
        <v>2.6190735694822886</v>
      </c>
      <c r="AO65" s="49">
        <f t="shared" si="9"/>
        <v>29.127272727272729</v>
      </c>
      <c r="AQ65" s="59">
        <v>1033</v>
      </c>
      <c r="AR65" s="58">
        <v>38864</v>
      </c>
      <c r="AS65" s="35"/>
      <c r="AT65" s="7">
        <f t="shared" si="38"/>
        <v>39897</v>
      </c>
      <c r="AU65" s="57">
        <v>56065</v>
      </c>
      <c r="AV65" s="58">
        <v>37425</v>
      </c>
      <c r="AW65" s="35"/>
      <c r="AX65" s="7">
        <f t="shared" si="31"/>
        <v>5089546</v>
      </c>
      <c r="AY65" s="65">
        <f t="shared" si="44"/>
        <v>2563841</v>
      </c>
      <c r="AZ65" s="66">
        <f t="shared" si="45"/>
        <v>1530706</v>
      </c>
      <c r="BA65" s="35"/>
      <c r="BB65" s="7">
        <f t="shared" si="11"/>
        <v>127.875</v>
      </c>
      <c r="BC65" s="4">
        <f t="shared" si="12"/>
        <v>30.553133514986374</v>
      </c>
      <c r="BD65" s="9">
        <f t="shared" si="13"/>
        <v>226.81818181818181</v>
      </c>
      <c r="BE65" s="35"/>
      <c r="BF65" s="41">
        <f t="shared" si="39"/>
        <v>3.1219482421875E-2</v>
      </c>
      <c r="BG65" s="43">
        <f t="shared" si="40"/>
        <v>7.4592611120572203E-3</v>
      </c>
      <c r="BH65" s="44">
        <f t="shared" si="41"/>
        <v>5.5375532670454544E-2</v>
      </c>
      <c r="BI65" s="35"/>
      <c r="BJ65" s="73" t="s">
        <v>47</v>
      </c>
      <c r="BK65" s="57"/>
      <c r="BL65" s="58"/>
      <c r="BM65" s="35"/>
      <c r="BN65" s="56"/>
      <c r="BO65" s="57"/>
      <c r="BP65" s="58"/>
      <c r="BQ65" s="35"/>
      <c r="BR65" s="56"/>
      <c r="BS65" s="57"/>
      <c r="BT65" s="58"/>
      <c r="BU65" s="35"/>
      <c r="BV65" s="56"/>
      <c r="BW65" s="57"/>
      <c r="BX65" s="58"/>
    </row>
    <row r="66" spans="1:76" x14ac:dyDescent="0.2">
      <c r="A66" s="4">
        <f t="shared" si="32"/>
        <v>600000</v>
      </c>
      <c r="B66" s="4">
        <f t="shared" si="29"/>
        <v>610000</v>
      </c>
      <c r="D66" s="7">
        <f t="shared" si="33"/>
        <v>10000</v>
      </c>
      <c r="E66" s="57">
        <v>4670</v>
      </c>
      <c r="F66" s="9">
        <f t="shared" si="16"/>
        <v>5330</v>
      </c>
      <c r="G66" s="58">
        <v>13653</v>
      </c>
      <c r="H66" s="9">
        <f t="shared" si="17"/>
        <v>2.9235546038543898</v>
      </c>
      <c r="I66" s="9">
        <f t="shared" si="18"/>
        <v>1.3653</v>
      </c>
      <c r="J66" s="4"/>
      <c r="K66" s="59">
        <v>222</v>
      </c>
      <c r="L66" s="27">
        <f t="shared" si="34"/>
        <v>9778</v>
      </c>
      <c r="M66" s="57">
        <v>252</v>
      </c>
      <c r="N66" s="30">
        <f t="shared" si="35"/>
        <v>-250.63470000000001</v>
      </c>
      <c r="O66" s="35"/>
      <c r="P66" s="7">
        <f t="shared" si="36"/>
        <v>474</v>
      </c>
      <c r="Q66" s="57">
        <v>1804</v>
      </c>
      <c r="R66" s="58">
        <v>156</v>
      </c>
      <c r="S66" s="4"/>
      <c r="T66" s="59">
        <v>1461</v>
      </c>
      <c r="U66" s="58">
        <v>55104</v>
      </c>
      <c r="V66" s="35"/>
      <c r="W66" s="7">
        <f t="shared" si="37"/>
        <v>56565</v>
      </c>
      <c r="X66" s="57">
        <v>468432</v>
      </c>
      <c r="Y66" s="58">
        <v>42432</v>
      </c>
      <c r="AA66" s="7">
        <f t="shared" si="22"/>
        <v>119.33544303797468</v>
      </c>
      <c r="AB66" s="4">
        <f t="shared" si="23"/>
        <v>259.66297117516632</v>
      </c>
      <c r="AC66" s="9">
        <f t="shared" si="24"/>
        <v>272</v>
      </c>
      <c r="AE66" s="7">
        <f t="shared" si="30"/>
        <v>3000722</v>
      </c>
      <c r="AF66" s="4">
        <f t="shared" si="42"/>
        <v>25397416</v>
      </c>
      <c r="AG66" s="9">
        <f t="shared" si="43"/>
        <v>1835728</v>
      </c>
      <c r="AI66" s="47">
        <f t="shared" si="4"/>
        <v>21.09704641350211</v>
      </c>
      <c r="AJ66" s="48">
        <f t="shared" si="5"/>
        <v>5.5432372505543235</v>
      </c>
      <c r="AK66" s="49">
        <f t="shared" si="6"/>
        <v>64.102564102564102</v>
      </c>
      <c r="AM66" s="47">
        <f t="shared" si="7"/>
        <v>9.852320675105485</v>
      </c>
      <c r="AN66" s="48">
        <f t="shared" si="8"/>
        <v>2.5886917960088693</v>
      </c>
      <c r="AO66" s="49">
        <f t="shared" si="9"/>
        <v>29.935897435897434</v>
      </c>
      <c r="AQ66" s="59">
        <v>1617</v>
      </c>
      <c r="AR66" s="58">
        <v>62384</v>
      </c>
      <c r="AS66" s="35"/>
      <c r="AT66" s="7">
        <f t="shared" si="38"/>
        <v>64001</v>
      </c>
      <c r="AU66" s="57">
        <v>53193</v>
      </c>
      <c r="AV66" s="58">
        <v>35320</v>
      </c>
      <c r="AW66" s="35"/>
      <c r="AX66" s="7">
        <f t="shared" si="31"/>
        <v>5153547</v>
      </c>
      <c r="AY66" s="65">
        <f t="shared" si="44"/>
        <v>2617034</v>
      </c>
      <c r="AZ66" s="66">
        <f t="shared" si="45"/>
        <v>1566026</v>
      </c>
      <c r="BA66" s="35"/>
      <c r="BB66" s="7">
        <f t="shared" si="11"/>
        <v>135.02320675105486</v>
      </c>
      <c r="BC66" s="4">
        <f t="shared" si="12"/>
        <v>29.486141906873613</v>
      </c>
      <c r="BD66" s="9">
        <f t="shared" si="13"/>
        <v>226.41025641025641</v>
      </c>
      <c r="BE66" s="35"/>
      <c r="BF66" s="41">
        <f t="shared" si="39"/>
        <v>3.2964650085706752E-2</v>
      </c>
      <c r="BG66" s="43">
        <f t="shared" si="40"/>
        <v>7.1987651139828156E-3</v>
      </c>
      <c r="BH66" s="44">
        <f t="shared" si="41"/>
        <v>5.5275941506410256E-2</v>
      </c>
      <c r="BI66" s="35"/>
      <c r="BJ66" s="73" t="s">
        <v>47</v>
      </c>
      <c r="BK66" s="57"/>
      <c r="BL66" s="58"/>
      <c r="BM66" s="35"/>
      <c r="BN66" s="56"/>
      <c r="BO66" s="57"/>
      <c r="BP66" s="58"/>
      <c r="BQ66" s="35"/>
      <c r="BR66" s="56"/>
      <c r="BS66" s="57"/>
      <c r="BT66" s="58"/>
      <c r="BU66" s="35"/>
      <c r="BV66" s="56"/>
      <c r="BW66" s="57"/>
      <c r="BX66" s="58"/>
    </row>
    <row r="67" spans="1:76" x14ac:dyDescent="0.2">
      <c r="A67" s="4">
        <f t="shared" si="32"/>
        <v>610000</v>
      </c>
      <c r="B67" s="4">
        <f t="shared" si="29"/>
        <v>620000</v>
      </c>
      <c r="D67" s="7">
        <f t="shared" si="33"/>
        <v>10000</v>
      </c>
      <c r="E67" s="57">
        <v>4857</v>
      </c>
      <c r="F67" s="9">
        <f t="shared" si="16"/>
        <v>5143</v>
      </c>
      <c r="G67" s="58">
        <v>15296</v>
      </c>
      <c r="H67" s="9">
        <f t="shared" si="17"/>
        <v>3.1492690961498866</v>
      </c>
      <c r="I67" s="9">
        <f t="shared" si="18"/>
        <v>1.5296000000000001</v>
      </c>
      <c r="J67" s="4"/>
      <c r="K67" s="59">
        <v>566</v>
      </c>
      <c r="L67" s="27">
        <f t="shared" si="34"/>
        <v>9434</v>
      </c>
      <c r="M67" s="57">
        <v>2148</v>
      </c>
      <c r="N67" s="30">
        <f t="shared" si="35"/>
        <v>-2146.4704000000002</v>
      </c>
      <c r="O67" s="35"/>
      <c r="P67" s="7">
        <f t="shared" si="36"/>
        <v>2714</v>
      </c>
      <c r="Q67" s="57">
        <v>1826</v>
      </c>
      <c r="R67" s="58">
        <v>147</v>
      </c>
      <c r="S67" s="4"/>
      <c r="T67" s="59">
        <v>4712</v>
      </c>
      <c r="U67" s="58">
        <v>133704</v>
      </c>
      <c r="V67" s="35"/>
      <c r="W67" s="7">
        <f t="shared" si="37"/>
        <v>138416</v>
      </c>
      <c r="X67" s="57">
        <v>473904</v>
      </c>
      <c r="Y67" s="58">
        <v>39984</v>
      </c>
      <c r="AA67" s="7">
        <f t="shared" si="22"/>
        <v>51.000736919675752</v>
      </c>
      <c r="AB67" s="4">
        <f t="shared" si="23"/>
        <v>259.53121577217962</v>
      </c>
      <c r="AC67" s="9">
        <f t="shared" si="24"/>
        <v>272</v>
      </c>
      <c r="AE67" s="7">
        <f t="shared" si="30"/>
        <v>3139138</v>
      </c>
      <c r="AF67" s="4">
        <f t="shared" si="42"/>
        <v>25871320</v>
      </c>
      <c r="AG67" s="9">
        <f t="shared" si="43"/>
        <v>1875712</v>
      </c>
      <c r="AI67" s="47">
        <f t="shared" si="4"/>
        <v>3.6845983787767134</v>
      </c>
      <c r="AJ67" s="48">
        <f t="shared" si="5"/>
        <v>5.47645125958379</v>
      </c>
      <c r="AK67" s="49">
        <f t="shared" si="6"/>
        <v>68.027210884353735</v>
      </c>
      <c r="AM67" s="47">
        <f t="shared" si="7"/>
        <v>1.7896094325718497</v>
      </c>
      <c r="AN67" s="48">
        <f t="shared" si="8"/>
        <v>2.6599123767798467</v>
      </c>
      <c r="AO67" s="49">
        <f t="shared" si="9"/>
        <v>33.04081632653061</v>
      </c>
      <c r="AQ67" s="59">
        <v>18801</v>
      </c>
      <c r="AR67" s="58">
        <v>501064</v>
      </c>
      <c r="AS67" s="35"/>
      <c r="AT67" s="7">
        <f t="shared" si="38"/>
        <v>519865</v>
      </c>
      <c r="AU67" s="57">
        <v>52704</v>
      </c>
      <c r="AV67" s="58">
        <v>33340</v>
      </c>
      <c r="AW67" s="35"/>
      <c r="AX67" s="7">
        <f t="shared" si="31"/>
        <v>5673412</v>
      </c>
      <c r="AY67" s="65">
        <f t="shared" si="44"/>
        <v>2669738</v>
      </c>
      <c r="AZ67" s="66">
        <f t="shared" si="45"/>
        <v>1599366</v>
      </c>
      <c r="BA67" s="35"/>
      <c r="BB67" s="7">
        <f t="shared" si="11"/>
        <v>191.54937361827561</v>
      </c>
      <c r="BC67" s="4">
        <f t="shared" si="12"/>
        <v>28.863088718510404</v>
      </c>
      <c r="BD67" s="9">
        <f t="shared" si="13"/>
        <v>226.80272108843536</v>
      </c>
      <c r="BE67" s="35"/>
      <c r="BF67" s="41">
        <f t="shared" si="39"/>
        <v>4.6764983793524319E-2</v>
      </c>
      <c r="BG67" s="43">
        <f t="shared" si="40"/>
        <v>7.0466525191675792E-3</v>
      </c>
      <c r="BH67" s="44">
        <f t="shared" si="41"/>
        <v>5.537175807823129E-2</v>
      </c>
      <c r="BI67" s="35"/>
      <c r="BJ67" s="73" t="s">
        <v>47</v>
      </c>
      <c r="BK67" s="57"/>
      <c r="BL67" s="58"/>
      <c r="BM67" s="35"/>
      <c r="BN67" s="56"/>
      <c r="BO67" s="57"/>
      <c r="BP67" s="58"/>
      <c r="BQ67" s="35"/>
      <c r="BR67" s="56"/>
      <c r="BS67" s="57"/>
      <c r="BT67" s="58"/>
      <c r="BU67" s="35"/>
      <c r="BV67" s="56"/>
      <c r="BW67" s="57"/>
      <c r="BX67" s="58"/>
    </row>
    <row r="68" spans="1:76" x14ac:dyDescent="0.2">
      <c r="A68" s="4">
        <f t="shared" si="32"/>
        <v>620000</v>
      </c>
      <c r="B68" s="4">
        <f t="shared" si="29"/>
        <v>630000</v>
      </c>
      <c r="D68" s="7">
        <f t="shared" si="33"/>
        <v>10000</v>
      </c>
      <c r="E68" s="57">
        <v>4803</v>
      </c>
      <c r="F68" s="9">
        <f t="shared" si="16"/>
        <v>5197</v>
      </c>
      <c r="G68" s="58">
        <v>13716</v>
      </c>
      <c r="H68" s="9">
        <f t="shared" si="17"/>
        <v>2.8557151780137415</v>
      </c>
      <c r="I68" s="9">
        <f t="shared" si="18"/>
        <v>1.3715999999999999</v>
      </c>
      <c r="J68" s="4"/>
      <c r="K68" s="59">
        <v>242</v>
      </c>
      <c r="L68" s="27">
        <f t="shared" si="34"/>
        <v>9758</v>
      </c>
      <c r="M68" s="57">
        <v>366</v>
      </c>
      <c r="N68" s="30">
        <f t="shared" si="35"/>
        <v>-364.6284</v>
      </c>
      <c r="O68" s="35"/>
      <c r="P68" s="7">
        <f t="shared" si="36"/>
        <v>608</v>
      </c>
      <c r="Q68" s="57">
        <v>1857</v>
      </c>
      <c r="R68" s="58">
        <v>151</v>
      </c>
      <c r="S68" s="4"/>
      <c r="T68" s="59">
        <v>1791</v>
      </c>
      <c r="U68" s="58">
        <v>57576</v>
      </c>
      <c r="V68" s="35"/>
      <c r="W68" s="7">
        <f t="shared" si="37"/>
        <v>59367</v>
      </c>
      <c r="X68" s="57">
        <v>482232</v>
      </c>
      <c r="Y68" s="58">
        <v>41072</v>
      </c>
      <c r="AA68" s="7">
        <f t="shared" si="22"/>
        <v>97.643092105263165</v>
      </c>
      <c r="AB68" s="4">
        <f t="shared" si="23"/>
        <v>259.6833602584814</v>
      </c>
      <c r="AC68" s="9">
        <f t="shared" si="24"/>
        <v>272</v>
      </c>
      <c r="AE68" s="7">
        <f t="shared" si="30"/>
        <v>3198505</v>
      </c>
      <c r="AF68" s="4">
        <f t="shared" si="42"/>
        <v>26353552</v>
      </c>
      <c r="AG68" s="9">
        <f t="shared" si="43"/>
        <v>1916784</v>
      </c>
      <c r="AI68" s="47">
        <f t="shared" si="4"/>
        <v>16.44736842105263</v>
      </c>
      <c r="AJ68" s="48">
        <f t="shared" si="5"/>
        <v>5.3850296176628971</v>
      </c>
      <c r="AK68" s="49">
        <f t="shared" si="6"/>
        <v>66.225165562913901</v>
      </c>
      <c r="AM68" s="47">
        <f t="shared" si="7"/>
        <v>7.8996710526315788</v>
      </c>
      <c r="AN68" s="48">
        <f t="shared" si="8"/>
        <v>2.5864297253634896</v>
      </c>
      <c r="AO68" s="49">
        <f t="shared" si="9"/>
        <v>31.807947019867548</v>
      </c>
      <c r="AQ68" s="59">
        <v>2868</v>
      </c>
      <c r="AR68" s="58">
        <v>86440</v>
      </c>
      <c r="AS68" s="35"/>
      <c r="AT68" s="7">
        <f t="shared" si="38"/>
        <v>89308</v>
      </c>
      <c r="AU68" s="57">
        <v>53998</v>
      </c>
      <c r="AV68" s="58">
        <v>34103</v>
      </c>
      <c r="AW68" s="35"/>
      <c r="AX68" s="7">
        <f t="shared" si="31"/>
        <v>5762720</v>
      </c>
      <c r="AY68" s="65">
        <f t="shared" si="44"/>
        <v>2723736</v>
      </c>
      <c r="AZ68" s="66">
        <f t="shared" si="45"/>
        <v>1633469</v>
      </c>
      <c r="BA68" s="35"/>
      <c r="BB68" s="7">
        <f t="shared" si="11"/>
        <v>146.88815789473685</v>
      </c>
      <c r="BC68" s="4">
        <f t="shared" si="12"/>
        <v>29.078082929456112</v>
      </c>
      <c r="BD68" s="9">
        <f t="shared" si="13"/>
        <v>225.8476821192053</v>
      </c>
      <c r="BE68" s="35"/>
      <c r="BF68" s="41">
        <f t="shared" si="39"/>
        <v>3.5861366673519739E-2</v>
      </c>
      <c r="BG68" s="43">
        <f t="shared" si="40"/>
        <v>7.0991413401992462E-3</v>
      </c>
      <c r="BH68" s="44">
        <f t="shared" si="41"/>
        <v>5.5138594267384107E-2</v>
      </c>
      <c r="BI68" s="35"/>
      <c r="BJ68" s="73" t="s">
        <v>47</v>
      </c>
      <c r="BK68" s="57"/>
      <c r="BL68" s="58"/>
      <c r="BM68" s="35"/>
      <c r="BN68" s="56"/>
      <c r="BO68" s="57"/>
      <c r="BP68" s="58"/>
      <c r="BQ68" s="35"/>
      <c r="BR68" s="56"/>
      <c r="BS68" s="57"/>
      <c r="BT68" s="58"/>
      <c r="BU68" s="35"/>
      <c r="BV68" s="56"/>
      <c r="BW68" s="57"/>
      <c r="BX68" s="58"/>
    </row>
    <row r="69" spans="1:76" x14ac:dyDescent="0.2">
      <c r="A69" s="4">
        <f t="shared" si="32"/>
        <v>630000</v>
      </c>
      <c r="B69" s="4">
        <f t="shared" si="29"/>
        <v>640000</v>
      </c>
      <c r="D69" s="7">
        <f t="shared" si="33"/>
        <v>10000</v>
      </c>
      <c r="E69" s="57">
        <v>4810</v>
      </c>
      <c r="F69" s="9">
        <f t="shared" si="16"/>
        <v>5190</v>
      </c>
      <c r="G69" s="58">
        <v>13468</v>
      </c>
      <c r="H69" s="9">
        <f t="shared" si="17"/>
        <v>2.8</v>
      </c>
      <c r="I69" s="9">
        <f t="shared" si="18"/>
        <v>1.3468</v>
      </c>
      <c r="J69" s="4"/>
      <c r="K69" s="59">
        <v>284</v>
      </c>
      <c r="L69" s="27">
        <f t="shared" si="34"/>
        <v>9716</v>
      </c>
      <c r="M69" s="57">
        <v>311</v>
      </c>
      <c r="N69" s="30">
        <f t="shared" si="35"/>
        <v>-309.65320000000003</v>
      </c>
      <c r="O69" s="35"/>
      <c r="P69" s="7">
        <f t="shared" si="36"/>
        <v>595</v>
      </c>
      <c r="Q69" s="57">
        <v>1878</v>
      </c>
      <c r="R69" s="58">
        <v>146</v>
      </c>
      <c r="S69" s="4"/>
      <c r="T69" s="59">
        <v>2328</v>
      </c>
      <c r="U69" s="58">
        <v>67480</v>
      </c>
      <c r="V69" s="35"/>
      <c r="W69" s="7">
        <f t="shared" si="37"/>
        <v>69808</v>
      </c>
      <c r="X69" s="57">
        <v>487728</v>
      </c>
      <c r="Y69" s="58">
        <v>39712</v>
      </c>
      <c r="AA69" s="7">
        <f t="shared" si="22"/>
        <v>117.32436974789915</v>
      </c>
      <c r="AB69" s="4">
        <f t="shared" si="23"/>
        <v>259.70607028753994</v>
      </c>
      <c r="AC69" s="9">
        <f t="shared" si="24"/>
        <v>272</v>
      </c>
      <c r="AE69" s="7">
        <f t="shared" si="30"/>
        <v>3268313</v>
      </c>
      <c r="AF69" s="4">
        <f t="shared" si="42"/>
        <v>26841280</v>
      </c>
      <c r="AG69" s="9">
        <f t="shared" si="43"/>
        <v>1956496</v>
      </c>
      <c r="AI69" s="47">
        <f t="shared" si="4"/>
        <v>16.806722689075631</v>
      </c>
      <c r="AJ69" s="48">
        <f t="shared" si="5"/>
        <v>5.3248136315228969</v>
      </c>
      <c r="AK69" s="49">
        <f t="shared" si="6"/>
        <v>68.493150684931507</v>
      </c>
      <c r="AM69" s="47">
        <f t="shared" si="7"/>
        <v>8.0840336134453779</v>
      </c>
      <c r="AN69" s="48">
        <f t="shared" si="8"/>
        <v>2.5612353567625132</v>
      </c>
      <c r="AO69" s="49">
        <f t="shared" si="9"/>
        <v>32.945205479452056</v>
      </c>
      <c r="AQ69" s="59">
        <v>2508</v>
      </c>
      <c r="AR69" s="58">
        <v>73360</v>
      </c>
      <c r="AS69" s="35"/>
      <c r="AT69" s="7">
        <f t="shared" si="38"/>
        <v>75868</v>
      </c>
      <c r="AU69" s="57">
        <v>52771</v>
      </c>
      <c r="AV69" s="58">
        <v>33113</v>
      </c>
      <c r="AW69" s="35"/>
      <c r="AX69" s="7">
        <f t="shared" si="31"/>
        <v>5838588</v>
      </c>
      <c r="AY69" s="65">
        <f t="shared" si="44"/>
        <v>2776507</v>
      </c>
      <c r="AZ69" s="66">
        <f t="shared" si="45"/>
        <v>1666582</v>
      </c>
      <c r="BA69" s="35"/>
      <c r="BB69" s="7">
        <f t="shared" si="11"/>
        <v>127.50924369747899</v>
      </c>
      <c r="BC69" s="4">
        <f t="shared" si="12"/>
        <v>28.099574014909479</v>
      </c>
      <c r="BD69" s="9">
        <f t="shared" si="13"/>
        <v>226.80136986301369</v>
      </c>
      <c r="BE69" s="35"/>
      <c r="BF69" s="41">
        <f t="shared" si="39"/>
        <v>3.1130186449579832E-2</v>
      </c>
      <c r="BG69" s="43">
        <f t="shared" si="40"/>
        <v>6.8602475622337594E-3</v>
      </c>
      <c r="BH69" s="44">
        <f t="shared" si="41"/>
        <v>5.5371428189212327E-2</v>
      </c>
      <c r="BI69" s="35"/>
      <c r="BJ69" s="73" t="s">
        <v>47</v>
      </c>
      <c r="BK69" s="57"/>
      <c r="BL69" s="58"/>
      <c r="BM69" s="35"/>
      <c r="BN69" s="56"/>
      <c r="BO69" s="57"/>
      <c r="BP69" s="58"/>
      <c r="BQ69" s="35"/>
      <c r="BR69" s="56"/>
      <c r="BS69" s="57"/>
      <c r="BT69" s="58"/>
      <c r="BU69" s="35"/>
      <c r="BV69" s="56"/>
      <c r="BW69" s="57"/>
      <c r="BX69" s="58"/>
    </row>
    <row r="70" spans="1:76" x14ac:dyDescent="0.2">
      <c r="A70" s="4">
        <f t="shared" si="32"/>
        <v>640000</v>
      </c>
      <c r="B70" s="4">
        <f t="shared" si="29"/>
        <v>650000</v>
      </c>
      <c r="D70" s="7">
        <f t="shared" si="33"/>
        <v>10000</v>
      </c>
      <c r="E70" s="57">
        <v>5015</v>
      </c>
      <c r="F70" s="9">
        <f t="shared" si="16"/>
        <v>4985</v>
      </c>
      <c r="G70" s="58">
        <v>16242</v>
      </c>
      <c r="H70" s="9">
        <f t="shared" si="17"/>
        <v>3.2386839481555336</v>
      </c>
      <c r="I70" s="9">
        <f t="shared" si="18"/>
        <v>1.6242000000000001</v>
      </c>
      <c r="J70" s="4"/>
      <c r="K70" s="59">
        <v>230</v>
      </c>
      <c r="L70" s="27">
        <f t="shared" si="34"/>
        <v>9770</v>
      </c>
      <c r="M70" s="57">
        <v>251</v>
      </c>
      <c r="N70" s="30">
        <f t="shared" si="35"/>
        <v>-249.3758</v>
      </c>
      <c r="O70" s="35"/>
      <c r="P70" s="7">
        <f t="shared" si="36"/>
        <v>481</v>
      </c>
      <c r="Q70" s="57">
        <v>1893</v>
      </c>
      <c r="R70" s="58">
        <v>166</v>
      </c>
      <c r="S70" s="4"/>
      <c r="T70" s="59">
        <v>1687</v>
      </c>
      <c r="U70" s="58">
        <v>56440</v>
      </c>
      <c r="V70" s="35"/>
      <c r="W70" s="7">
        <f t="shared" si="37"/>
        <v>58127</v>
      </c>
      <c r="X70" s="57">
        <v>493280</v>
      </c>
      <c r="Y70" s="58">
        <v>45152</v>
      </c>
      <c r="AA70" s="7">
        <f t="shared" si="22"/>
        <v>120.84615384615384</v>
      </c>
      <c r="AB70" s="4">
        <f t="shared" si="23"/>
        <v>260.58108821975702</v>
      </c>
      <c r="AC70" s="9">
        <f t="shared" si="24"/>
        <v>272</v>
      </c>
      <c r="AE70" s="7">
        <f t="shared" si="30"/>
        <v>3326440</v>
      </c>
      <c r="AF70" s="4">
        <f t="shared" si="42"/>
        <v>27334560</v>
      </c>
      <c r="AG70" s="9">
        <f t="shared" si="43"/>
        <v>2001648</v>
      </c>
      <c r="AI70" s="47">
        <f t="shared" ref="AI70:AI133" si="46">IF(P70=0,0,$D70/P70)</f>
        <v>20.79002079002079</v>
      </c>
      <c r="AJ70" s="48">
        <f t="shared" ref="AJ70:AJ133" si="47">IF(Q70=0,0,$D70/Q70)</f>
        <v>5.2826201796090864</v>
      </c>
      <c r="AK70" s="49">
        <f t="shared" ref="AK70:AK133" si="48">IF(R70=0,0,$D70/R70)</f>
        <v>60.24096385542169</v>
      </c>
      <c r="AM70" s="47">
        <f t="shared" ref="AM70:AM133" si="49">IF(P70=0,0,+$E70/P70)</f>
        <v>10.426195426195425</v>
      </c>
      <c r="AN70" s="48">
        <f t="shared" ref="AN70:AN133" si="50">IF(Q70=0,0,+$E70/Q70)</f>
        <v>2.6492340200739566</v>
      </c>
      <c r="AO70" s="49">
        <f t="shared" ref="AO70:AO133" si="51">IF(R70=0,0,+$E70/R70)</f>
        <v>30.210843373493976</v>
      </c>
      <c r="AQ70" s="59">
        <v>1765</v>
      </c>
      <c r="AR70" s="58">
        <v>61664</v>
      </c>
      <c r="AS70" s="35"/>
      <c r="AT70" s="7">
        <f t="shared" si="38"/>
        <v>63429</v>
      </c>
      <c r="AU70" s="57">
        <v>57873</v>
      </c>
      <c r="AV70" s="58">
        <v>37348</v>
      </c>
      <c r="AW70" s="35"/>
      <c r="AX70" s="7">
        <f t="shared" si="31"/>
        <v>5902017</v>
      </c>
      <c r="AY70" s="65">
        <f t="shared" si="44"/>
        <v>2834380</v>
      </c>
      <c r="AZ70" s="66">
        <f t="shared" si="45"/>
        <v>1703930</v>
      </c>
      <c r="BA70" s="35"/>
      <c r="BB70" s="7">
        <f t="shared" ref="BB70:BB133" si="52">IF(P70=0,0,AT70/P70)</f>
        <v>131.86902286902287</v>
      </c>
      <c r="BC70" s="4">
        <f t="shared" ref="BC70:BC133" si="53">IF(Q70=0,0,AU70/Q70)</f>
        <v>30.572107765451666</v>
      </c>
      <c r="BD70" s="9">
        <f t="shared" ref="BD70:BD133" si="54">IF(R70=0,0,AV70/R70)</f>
        <v>224.98795180722891</v>
      </c>
      <c r="BE70" s="35"/>
      <c r="BF70" s="41">
        <f t="shared" si="39"/>
        <v>3.2194585661382537E-2</v>
      </c>
      <c r="BG70" s="43">
        <f t="shared" si="40"/>
        <v>7.463893497424723E-3</v>
      </c>
      <c r="BH70" s="44">
        <f t="shared" si="41"/>
        <v>5.4928699171686746E-2</v>
      </c>
      <c r="BI70" s="35"/>
      <c r="BJ70" s="73" t="s">
        <v>47</v>
      </c>
      <c r="BK70" s="57"/>
      <c r="BL70" s="58"/>
      <c r="BM70" s="35"/>
      <c r="BN70" s="56"/>
      <c r="BO70" s="57"/>
      <c r="BP70" s="58"/>
      <c r="BQ70" s="35"/>
      <c r="BR70" s="56"/>
      <c r="BS70" s="57"/>
      <c r="BT70" s="58"/>
      <c r="BU70" s="35"/>
      <c r="BV70" s="56"/>
      <c r="BW70" s="57"/>
      <c r="BX70" s="58"/>
    </row>
    <row r="71" spans="1:76" x14ac:dyDescent="0.2">
      <c r="A71" s="4">
        <f t="shared" si="32"/>
        <v>650000</v>
      </c>
      <c r="B71" s="4">
        <f t="shared" si="29"/>
        <v>660000</v>
      </c>
      <c r="D71" s="7">
        <f t="shared" si="33"/>
        <v>10000</v>
      </c>
      <c r="E71" s="57">
        <v>4968</v>
      </c>
      <c r="F71" s="9">
        <f t="shared" ref="F71:F134" si="55">+D71-E71</f>
        <v>5032</v>
      </c>
      <c r="G71" s="58">
        <v>13732</v>
      </c>
      <c r="H71" s="9">
        <f t="shared" ref="H71:H134" si="56">IF(E71&lt;&gt;0,G71/E71,0)</f>
        <v>2.7640901771336552</v>
      </c>
      <c r="I71" s="9">
        <f t="shared" ref="I71:I134" si="57">IF(D71&lt;&gt;0,G71/D71,0)</f>
        <v>1.3732</v>
      </c>
      <c r="J71" s="4"/>
      <c r="K71" s="59">
        <v>169</v>
      </c>
      <c r="L71" s="27">
        <f t="shared" si="34"/>
        <v>9831</v>
      </c>
      <c r="M71" s="57">
        <v>173</v>
      </c>
      <c r="N71" s="30">
        <f t="shared" si="35"/>
        <v>-171.6268</v>
      </c>
      <c r="O71" s="35"/>
      <c r="P71" s="7">
        <f t="shared" si="36"/>
        <v>342</v>
      </c>
      <c r="Q71" s="57">
        <v>1873</v>
      </c>
      <c r="R71" s="58">
        <v>155</v>
      </c>
      <c r="S71" s="4"/>
      <c r="T71" s="59">
        <v>1114</v>
      </c>
      <c r="U71" s="58">
        <v>41496</v>
      </c>
      <c r="V71" s="35"/>
      <c r="W71" s="7">
        <f t="shared" si="37"/>
        <v>42610</v>
      </c>
      <c r="X71" s="57">
        <v>485736</v>
      </c>
      <c r="Y71" s="58">
        <v>42160</v>
      </c>
      <c r="AA71" s="7">
        <f t="shared" ref="AA71:AA134" si="58">IF(P71=0,0,+W71/P71)</f>
        <v>124.5906432748538</v>
      </c>
      <c r="AB71" s="4">
        <f t="shared" ref="AB71:AB134" si="59">IF(Q71=0,0,+X71/Q71)</f>
        <v>259.33582487987184</v>
      </c>
      <c r="AC71" s="9">
        <f t="shared" ref="AC71:AC134" si="60">IF(R71=0,0,+Y71/R71)</f>
        <v>272</v>
      </c>
      <c r="AE71" s="7">
        <f t="shared" si="30"/>
        <v>3369050</v>
      </c>
      <c r="AF71" s="4">
        <f t="shared" si="42"/>
        <v>27820296</v>
      </c>
      <c r="AG71" s="9">
        <f t="shared" si="43"/>
        <v>2043808</v>
      </c>
      <c r="AI71" s="47">
        <f t="shared" si="46"/>
        <v>29.239766081871345</v>
      </c>
      <c r="AJ71" s="48">
        <f t="shared" si="47"/>
        <v>5.3390282968499729</v>
      </c>
      <c r="AK71" s="49">
        <f t="shared" si="48"/>
        <v>64.516129032258064</v>
      </c>
      <c r="AM71" s="47">
        <f t="shared" si="49"/>
        <v>14.526315789473685</v>
      </c>
      <c r="AN71" s="48">
        <f t="shared" si="50"/>
        <v>2.6524292578750668</v>
      </c>
      <c r="AO71" s="49">
        <f t="shared" si="51"/>
        <v>32.051612903225809</v>
      </c>
      <c r="AQ71" s="59">
        <v>1123</v>
      </c>
      <c r="AR71" s="58">
        <v>42416</v>
      </c>
      <c r="AS71" s="35"/>
      <c r="AT71" s="7">
        <f t="shared" si="38"/>
        <v>43539</v>
      </c>
      <c r="AU71" s="57">
        <v>53895</v>
      </c>
      <c r="AV71" s="58">
        <v>34650</v>
      </c>
      <c r="AW71" s="35"/>
      <c r="AX71" s="7">
        <f t="shared" si="31"/>
        <v>5945556</v>
      </c>
      <c r="AY71" s="65">
        <f t="shared" si="44"/>
        <v>2888275</v>
      </c>
      <c r="AZ71" s="66">
        <f t="shared" si="45"/>
        <v>1738580</v>
      </c>
      <c r="BA71" s="35"/>
      <c r="BB71" s="7">
        <f t="shared" si="52"/>
        <v>127.30701754385964</v>
      </c>
      <c r="BC71" s="4">
        <f t="shared" si="53"/>
        <v>28.77469300587293</v>
      </c>
      <c r="BD71" s="9">
        <f t="shared" si="54"/>
        <v>223.54838709677421</v>
      </c>
      <c r="BE71" s="35"/>
      <c r="BF71" s="41">
        <f t="shared" si="39"/>
        <v>3.1080814830043858E-2</v>
      </c>
      <c r="BG71" s="43">
        <f t="shared" si="40"/>
        <v>7.0250715346369457E-3</v>
      </c>
      <c r="BH71" s="44">
        <f t="shared" si="41"/>
        <v>5.457724294354839E-2</v>
      </c>
      <c r="BI71" s="35"/>
      <c r="BJ71" s="73" t="s">
        <v>47</v>
      </c>
      <c r="BK71" s="57"/>
      <c r="BL71" s="58"/>
      <c r="BM71" s="35"/>
      <c r="BN71" s="56"/>
      <c r="BO71" s="57"/>
      <c r="BP71" s="58"/>
      <c r="BQ71" s="35"/>
      <c r="BR71" s="56"/>
      <c r="BS71" s="57"/>
      <c r="BT71" s="58"/>
      <c r="BU71" s="35"/>
      <c r="BV71" s="56"/>
      <c r="BW71" s="57"/>
      <c r="BX71" s="58"/>
    </row>
    <row r="72" spans="1:76" x14ac:dyDescent="0.2">
      <c r="A72" s="4">
        <f t="shared" si="32"/>
        <v>660000</v>
      </c>
      <c r="B72" s="4">
        <f t="shared" ref="B72:B135" si="61">+A72+10000</f>
        <v>670000</v>
      </c>
      <c r="D72" s="7">
        <f t="shared" si="33"/>
        <v>10000</v>
      </c>
      <c r="E72" s="57">
        <v>4880</v>
      </c>
      <c r="F72" s="9">
        <f t="shared" si="55"/>
        <v>5120</v>
      </c>
      <c r="G72" s="58">
        <v>13733</v>
      </c>
      <c r="H72" s="9">
        <f t="shared" si="56"/>
        <v>2.8141393442622951</v>
      </c>
      <c r="I72" s="9">
        <f t="shared" si="57"/>
        <v>1.3733</v>
      </c>
      <c r="J72" s="4"/>
      <c r="K72" s="59">
        <v>231</v>
      </c>
      <c r="L72" s="27">
        <f t="shared" si="34"/>
        <v>9769</v>
      </c>
      <c r="M72" s="57">
        <v>238</v>
      </c>
      <c r="N72" s="30">
        <f t="shared" si="35"/>
        <v>-236.6267</v>
      </c>
      <c r="O72" s="35"/>
      <c r="P72" s="7">
        <f t="shared" si="36"/>
        <v>469</v>
      </c>
      <c r="Q72" s="57">
        <v>1893</v>
      </c>
      <c r="R72" s="58">
        <v>150</v>
      </c>
      <c r="S72" s="4"/>
      <c r="T72" s="59">
        <v>1566</v>
      </c>
      <c r="U72" s="58">
        <v>57952</v>
      </c>
      <c r="V72" s="35"/>
      <c r="W72" s="7">
        <f t="shared" si="37"/>
        <v>59518</v>
      </c>
      <c r="X72" s="57">
        <v>488960</v>
      </c>
      <c r="Y72" s="58">
        <v>40800</v>
      </c>
      <c r="AA72" s="7">
        <f t="shared" si="58"/>
        <v>126.9040511727079</v>
      </c>
      <c r="AB72" s="4">
        <f t="shared" si="59"/>
        <v>258.29899630216585</v>
      </c>
      <c r="AC72" s="9">
        <f t="shared" si="60"/>
        <v>272</v>
      </c>
      <c r="AE72" s="7">
        <f t="shared" ref="AE72:AE135" si="62">+AE71+W72</f>
        <v>3428568</v>
      </c>
      <c r="AF72" s="4">
        <f t="shared" si="42"/>
        <v>28309256</v>
      </c>
      <c r="AG72" s="9">
        <f t="shared" si="43"/>
        <v>2084608</v>
      </c>
      <c r="AI72" s="47">
        <f t="shared" si="46"/>
        <v>21.321961620469082</v>
      </c>
      <c r="AJ72" s="48">
        <f t="shared" si="47"/>
        <v>5.2826201796090864</v>
      </c>
      <c r="AK72" s="49">
        <f t="shared" si="48"/>
        <v>66.666666666666671</v>
      </c>
      <c r="AM72" s="47">
        <f t="shared" si="49"/>
        <v>10.405117270788912</v>
      </c>
      <c r="AN72" s="48">
        <f t="shared" si="50"/>
        <v>2.5779186476492342</v>
      </c>
      <c r="AO72" s="49">
        <f t="shared" si="51"/>
        <v>32.533333333333331</v>
      </c>
      <c r="AQ72" s="59">
        <v>1602</v>
      </c>
      <c r="AR72" s="58">
        <v>59608</v>
      </c>
      <c r="AS72" s="35"/>
      <c r="AT72" s="7">
        <f t="shared" si="38"/>
        <v>61210</v>
      </c>
      <c r="AU72" s="57">
        <v>54529</v>
      </c>
      <c r="AV72" s="58">
        <v>34120</v>
      </c>
      <c r="AW72" s="35"/>
      <c r="AX72" s="7">
        <f t="shared" ref="AX72:AX135" si="63">+AT72+AX71</f>
        <v>6006766</v>
      </c>
      <c r="AY72" s="65">
        <f t="shared" si="44"/>
        <v>2942804</v>
      </c>
      <c r="AZ72" s="66">
        <f t="shared" si="45"/>
        <v>1772700</v>
      </c>
      <c r="BA72" s="35"/>
      <c r="BB72" s="7">
        <f t="shared" si="52"/>
        <v>130.51172707889125</v>
      </c>
      <c r="BC72" s="4">
        <f t="shared" si="53"/>
        <v>28.805599577390385</v>
      </c>
      <c r="BD72" s="9">
        <f t="shared" si="54"/>
        <v>227.46666666666667</v>
      </c>
      <c r="BE72" s="35"/>
      <c r="BF72" s="41">
        <f t="shared" si="39"/>
        <v>3.1863214618869935E-2</v>
      </c>
      <c r="BG72" s="43">
        <f t="shared" si="40"/>
        <v>7.0326170843238245E-3</v>
      </c>
      <c r="BH72" s="44">
        <f t="shared" si="41"/>
        <v>5.5533854166666667E-2</v>
      </c>
      <c r="BI72" s="35"/>
      <c r="BJ72" s="73" t="s">
        <v>47</v>
      </c>
      <c r="BK72" s="57"/>
      <c r="BL72" s="58"/>
      <c r="BM72" s="35"/>
      <c r="BN72" s="56"/>
      <c r="BO72" s="57"/>
      <c r="BP72" s="58"/>
      <c r="BQ72" s="35"/>
      <c r="BR72" s="56"/>
      <c r="BS72" s="57"/>
      <c r="BT72" s="58"/>
      <c r="BU72" s="35"/>
      <c r="BV72" s="56"/>
      <c r="BW72" s="57"/>
      <c r="BX72" s="58"/>
    </row>
    <row r="73" spans="1:76" x14ac:dyDescent="0.2">
      <c r="A73" s="4">
        <f t="shared" si="32"/>
        <v>670000</v>
      </c>
      <c r="B73" s="4">
        <f t="shared" si="61"/>
        <v>680000</v>
      </c>
      <c r="D73" s="7">
        <f t="shared" si="33"/>
        <v>10000</v>
      </c>
      <c r="E73" s="57">
        <v>5568</v>
      </c>
      <c r="F73" s="9">
        <f t="shared" si="55"/>
        <v>4432</v>
      </c>
      <c r="G73" s="58">
        <v>15881</v>
      </c>
      <c r="H73" s="9">
        <f t="shared" si="56"/>
        <v>2.852191091954023</v>
      </c>
      <c r="I73" s="9">
        <f t="shared" si="57"/>
        <v>1.5881000000000001</v>
      </c>
      <c r="J73" s="4"/>
      <c r="K73" s="59">
        <v>981</v>
      </c>
      <c r="L73" s="27">
        <f t="shared" si="34"/>
        <v>9019</v>
      </c>
      <c r="M73" s="57">
        <v>1074</v>
      </c>
      <c r="N73" s="30">
        <f t="shared" si="35"/>
        <v>-1072.4119000000001</v>
      </c>
      <c r="O73" s="35"/>
      <c r="P73" s="7">
        <f t="shared" si="36"/>
        <v>2055</v>
      </c>
      <c r="Q73" s="57">
        <v>1927</v>
      </c>
      <c r="R73" s="58">
        <v>169</v>
      </c>
      <c r="S73" s="4"/>
      <c r="T73" s="59">
        <v>7360</v>
      </c>
      <c r="U73" s="58">
        <v>252632</v>
      </c>
      <c r="V73" s="35"/>
      <c r="W73" s="7">
        <f t="shared" si="37"/>
        <v>259992</v>
      </c>
      <c r="X73" s="57">
        <v>504496</v>
      </c>
      <c r="Y73" s="58">
        <v>45968</v>
      </c>
      <c r="AA73" s="7">
        <f t="shared" si="58"/>
        <v>126.51678832116788</v>
      </c>
      <c r="AB73" s="4">
        <f t="shared" si="59"/>
        <v>261.80384016606121</v>
      </c>
      <c r="AC73" s="9">
        <f t="shared" si="60"/>
        <v>272</v>
      </c>
      <c r="AE73" s="7">
        <f t="shared" si="62"/>
        <v>3688560</v>
      </c>
      <c r="AF73" s="4">
        <f t="shared" si="42"/>
        <v>28813752</v>
      </c>
      <c r="AG73" s="9">
        <f t="shared" si="43"/>
        <v>2130576</v>
      </c>
      <c r="AI73" s="47">
        <f t="shared" si="46"/>
        <v>4.8661800486618008</v>
      </c>
      <c r="AJ73" s="48">
        <f t="shared" si="47"/>
        <v>5.1894135962636225</v>
      </c>
      <c r="AK73" s="49">
        <f t="shared" si="48"/>
        <v>59.171597633136095</v>
      </c>
      <c r="AM73" s="47">
        <f t="shared" si="49"/>
        <v>2.7094890510948906</v>
      </c>
      <c r="AN73" s="48">
        <f t="shared" si="50"/>
        <v>2.8894654903995849</v>
      </c>
      <c r="AO73" s="49">
        <f t="shared" si="51"/>
        <v>32.946745562130175</v>
      </c>
      <c r="AQ73" s="59">
        <v>7819</v>
      </c>
      <c r="AR73" s="58">
        <v>276808</v>
      </c>
      <c r="AS73" s="35"/>
      <c r="AT73" s="7">
        <f t="shared" si="38"/>
        <v>284627</v>
      </c>
      <c r="AU73" s="57">
        <v>63711</v>
      </c>
      <c r="AV73" s="58">
        <v>37614</v>
      </c>
      <c r="AW73" s="35"/>
      <c r="AX73" s="7">
        <f t="shared" si="63"/>
        <v>6291393</v>
      </c>
      <c r="AY73" s="65">
        <f t="shared" si="44"/>
        <v>3006515</v>
      </c>
      <c r="AZ73" s="66">
        <f t="shared" si="45"/>
        <v>1810314</v>
      </c>
      <c r="BA73" s="35"/>
      <c r="BB73" s="7">
        <f t="shared" si="52"/>
        <v>138.50462287104622</v>
      </c>
      <c r="BC73" s="4">
        <f t="shared" si="53"/>
        <v>33.062272963155166</v>
      </c>
      <c r="BD73" s="9">
        <f t="shared" si="54"/>
        <v>222.5680473372781</v>
      </c>
      <c r="BE73" s="35"/>
      <c r="BF73" s="41">
        <f t="shared" si="39"/>
        <v>3.3814605193126519E-2</v>
      </c>
      <c r="BG73" s="43">
        <f t="shared" si="40"/>
        <v>8.0718439851453043E-3</v>
      </c>
      <c r="BH73" s="44">
        <f t="shared" si="41"/>
        <v>5.4337902181952662E-2</v>
      </c>
      <c r="BI73" s="35"/>
      <c r="BJ73" s="73" t="s">
        <v>47</v>
      </c>
      <c r="BK73" s="57"/>
      <c r="BL73" s="58"/>
      <c r="BM73" s="35"/>
      <c r="BN73" s="56"/>
      <c r="BO73" s="57"/>
      <c r="BP73" s="58"/>
      <c r="BQ73" s="35"/>
      <c r="BR73" s="56"/>
      <c r="BS73" s="57"/>
      <c r="BT73" s="58"/>
      <c r="BU73" s="35"/>
      <c r="BV73" s="56"/>
      <c r="BW73" s="57"/>
      <c r="BX73" s="58"/>
    </row>
    <row r="74" spans="1:76" x14ac:dyDescent="0.2">
      <c r="A74" s="4">
        <f t="shared" si="32"/>
        <v>680000</v>
      </c>
      <c r="B74" s="4">
        <f t="shared" si="61"/>
        <v>690000</v>
      </c>
      <c r="D74" s="7">
        <f t="shared" si="33"/>
        <v>10000</v>
      </c>
      <c r="E74" s="57">
        <v>5780</v>
      </c>
      <c r="F74" s="9">
        <f t="shared" si="55"/>
        <v>4220</v>
      </c>
      <c r="G74" s="58">
        <v>17580</v>
      </c>
      <c r="H74" s="9">
        <f t="shared" si="56"/>
        <v>3.0415224913494812</v>
      </c>
      <c r="I74" s="9">
        <f t="shared" si="57"/>
        <v>1.758</v>
      </c>
      <c r="J74" s="4"/>
      <c r="K74" s="59">
        <v>2462</v>
      </c>
      <c r="L74" s="27">
        <f t="shared" si="34"/>
        <v>7538</v>
      </c>
      <c r="M74" s="57">
        <v>4061</v>
      </c>
      <c r="N74" s="30">
        <f t="shared" si="35"/>
        <v>-4059.2420000000002</v>
      </c>
      <c r="O74" s="35"/>
      <c r="P74" s="7">
        <f t="shared" si="36"/>
        <v>6523</v>
      </c>
      <c r="Q74" s="57">
        <v>1895</v>
      </c>
      <c r="R74" s="58">
        <v>208</v>
      </c>
      <c r="S74" s="4"/>
      <c r="T74" s="59">
        <v>22237</v>
      </c>
      <c r="U74" s="58">
        <v>556184</v>
      </c>
      <c r="V74" s="35"/>
      <c r="W74" s="7">
        <f t="shared" si="37"/>
        <v>578421</v>
      </c>
      <c r="X74" s="57">
        <v>493872</v>
      </c>
      <c r="Y74" s="58">
        <v>56576</v>
      </c>
      <c r="AA74" s="7">
        <f t="shared" si="58"/>
        <v>88.674076345239925</v>
      </c>
      <c r="AB74" s="4">
        <f t="shared" si="59"/>
        <v>260.61846965699209</v>
      </c>
      <c r="AC74" s="9">
        <f t="shared" si="60"/>
        <v>272</v>
      </c>
      <c r="AE74" s="7">
        <f t="shared" si="62"/>
        <v>4266981</v>
      </c>
      <c r="AF74" s="4">
        <f t="shared" si="42"/>
        <v>29307624</v>
      </c>
      <c r="AG74" s="9">
        <f t="shared" si="43"/>
        <v>2187152</v>
      </c>
      <c r="AI74" s="47">
        <f t="shared" si="46"/>
        <v>1.5330369461904032</v>
      </c>
      <c r="AJ74" s="48">
        <f t="shared" si="47"/>
        <v>5.2770448548812663</v>
      </c>
      <c r="AK74" s="49">
        <f t="shared" si="48"/>
        <v>48.07692307692308</v>
      </c>
      <c r="AM74" s="47">
        <f t="shared" si="49"/>
        <v>0.88609535489805302</v>
      </c>
      <c r="AN74" s="48">
        <f t="shared" si="50"/>
        <v>3.050131926121372</v>
      </c>
      <c r="AO74" s="49">
        <f t="shared" si="51"/>
        <v>27.78846153846154</v>
      </c>
      <c r="AQ74" s="59">
        <v>29780</v>
      </c>
      <c r="AR74" s="58">
        <v>893072</v>
      </c>
      <c r="AS74" s="35"/>
      <c r="AT74" s="7">
        <f t="shared" si="38"/>
        <v>922852</v>
      </c>
      <c r="AU74" s="57">
        <v>66939</v>
      </c>
      <c r="AV74" s="58">
        <v>46134</v>
      </c>
      <c r="AW74" s="35"/>
      <c r="AX74" s="7">
        <f t="shared" si="63"/>
        <v>7214245</v>
      </c>
      <c r="AY74" s="65">
        <f t="shared" si="44"/>
        <v>3073454</v>
      </c>
      <c r="AZ74" s="66">
        <f t="shared" si="45"/>
        <v>1856448</v>
      </c>
      <c r="BA74" s="35"/>
      <c r="BB74" s="7">
        <f t="shared" si="52"/>
        <v>141.47662118657058</v>
      </c>
      <c r="BC74" s="4">
        <f t="shared" si="53"/>
        <v>35.32401055408971</v>
      </c>
      <c r="BD74" s="9">
        <f t="shared" si="54"/>
        <v>221.79807692307693</v>
      </c>
      <c r="BE74" s="35"/>
      <c r="BF74" s="41">
        <f t="shared" si="39"/>
        <v>3.4540190719377584E-2</v>
      </c>
      <c r="BG74" s="43">
        <f t="shared" si="40"/>
        <v>8.6240260141820582E-3</v>
      </c>
      <c r="BH74" s="44">
        <f t="shared" si="41"/>
        <v>5.414992112379808E-2</v>
      </c>
      <c r="BI74" s="35"/>
      <c r="BJ74" s="73" t="s">
        <v>47</v>
      </c>
      <c r="BK74" s="57"/>
      <c r="BL74" s="58"/>
      <c r="BM74" s="35"/>
      <c r="BN74" s="56"/>
      <c r="BO74" s="57"/>
      <c r="BP74" s="58"/>
      <c r="BQ74" s="35"/>
      <c r="BR74" s="56"/>
      <c r="BS74" s="57"/>
      <c r="BT74" s="58"/>
      <c r="BU74" s="35"/>
      <c r="BV74" s="56"/>
      <c r="BW74" s="57"/>
      <c r="BX74" s="58"/>
    </row>
    <row r="75" spans="1:76" x14ac:dyDescent="0.2">
      <c r="A75" s="4">
        <f t="shared" si="32"/>
        <v>690000</v>
      </c>
      <c r="B75" s="4">
        <f t="shared" si="61"/>
        <v>700000</v>
      </c>
      <c r="D75" s="7">
        <f t="shared" si="33"/>
        <v>10000</v>
      </c>
      <c r="E75" s="57">
        <v>7385</v>
      </c>
      <c r="F75" s="9">
        <f t="shared" si="55"/>
        <v>2615</v>
      </c>
      <c r="G75" s="58">
        <v>34982</v>
      </c>
      <c r="H75" s="9">
        <f t="shared" si="56"/>
        <v>4.7368991198375081</v>
      </c>
      <c r="I75" s="9">
        <f t="shared" si="57"/>
        <v>3.4982000000000002</v>
      </c>
      <c r="J75" s="4"/>
      <c r="K75" s="59">
        <v>5742</v>
      </c>
      <c r="L75" s="27">
        <f t="shared" si="34"/>
        <v>4258</v>
      </c>
      <c r="M75" s="57">
        <v>20385</v>
      </c>
      <c r="N75" s="30">
        <f t="shared" si="35"/>
        <v>-20381.501799999998</v>
      </c>
      <c r="O75" s="35"/>
      <c r="P75" s="7">
        <f t="shared" si="36"/>
        <v>26127</v>
      </c>
      <c r="Q75" s="57">
        <v>1990</v>
      </c>
      <c r="R75" s="58">
        <v>387</v>
      </c>
      <c r="S75" s="4"/>
      <c r="T75" s="59">
        <v>64932</v>
      </c>
      <c r="U75" s="58">
        <v>1353960</v>
      </c>
      <c r="V75" s="35"/>
      <c r="W75" s="7">
        <f t="shared" si="37"/>
        <v>1418892</v>
      </c>
      <c r="X75" s="57">
        <v>530336</v>
      </c>
      <c r="Y75" s="58">
        <v>105264</v>
      </c>
      <c r="AA75" s="7">
        <f t="shared" si="58"/>
        <v>54.307497990584451</v>
      </c>
      <c r="AB75" s="4">
        <f t="shared" si="59"/>
        <v>266.50050251256283</v>
      </c>
      <c r="AC75" s="9">
        <f t="shared" si="60"/>
        <v>272</v>
      </c>
      <c r="AE75" s="7">
        <f t="shared" si="62"/>
        <v>5685873</v>
      </c>
      <c r="AF75" s="4">
        <f t="shared" si="42"/>
        <v>29837960</v>
      </c>
      <c r="AG75" s="9">
        <f t="shared" si="43"/>
        <v>2292416</v>
      </c>
      <c r="AI75" s="47">
        <f t="shared" si="46"/>
        <v>0.38274581850193284</v>
      </c>
      <c r="AJ75" s="48">
        <f t="shared" si="47"/>
        <v>5.025125628140704</v>
      </c>
      <c r="AK75" s="49">
        <f t="shared" si="48"/>
        <v>25.839793281653748</v>
      </c>
      <c r="AM75" s="47">
        <f t="shared" si="49"/>
        <v>0.28265778696367744</v>
      </c>
      <c r="AN75" s="48">
        <f t="shared" si="50"/>
        <v>3.7110552763819094</v>
      </c>
      <c r="AO75" s="49">
        <f t="shared" si="51"/>
        <v>19.082687338501291</v>
      </c>
      <c r="AQ75" s="59">
        <v>225760</v>
      </c>
      <c r="AR75" s="58">
        <v>4812080</v>
      </c>
      <c r="AS75" s="35"/>
      <c r="AT75" s="7">
        <f t="shared" si="38"/>
        <v>5037840</v>
      </c>
      <c r="AU75" s="57">
        <v>103987</v>
      </c>
      <c r="AV75" s="58">
        <v>84026</v>
      </c>
      <c r="AW75" s="35"/>
      <c r="AX75" s="7">
        <f t="shared" si="63"/>
        <v>12252085</v>
      </c>
      <c r="AY75" s="65">
        <f t="shared" si="44"/>
        <v>3177441</v>
      </c>
      <c r="AZ75" s="66">
        <f t="shared" si="45"/>
        <v>1940474</v>
      </c>
      <c r="BA75" s="35"/>
      <c r="BB75" s="7">
        <f t="shared" si="52"/>
        <v>192.82121942817776</v>
      </c>
      <c r="BC75" s="4">
        <f t="shared" si="53"/>
        <v>52.254773869346735</v>
      </c>
      <c r="BD75" s="9">
        <f t="shared" si="54"/>
        <v>217.12144702842377</v>
      </c>
      <c r="BE75" s="35"/>
      <c r="BF75" s="41">
        <f t="shared" si="39"/>
        <v>4.707549302445746E-2</v>
      </c>
      <c r="BG75" s="43">
        <f t="shared" si="40"/>
        <v>1.275751315169598E-2</v>
      </c>
      <c r="BH75" s="44">
        <f t="shared" si="41"/>
        <v>5.3008165778423773E-2</v>
      </c>
      <c r="BI75" s="35"/>
      <c r="BJ75" s="73" t="s">
        <v>47</v>
      </c>
      <c r="BK75" s="57"/>
      <c r="BL75" s="58"/>
      <c r="BM75" s="35"/>
      <c r="BN75" s="56"/>
      <c r="BO75" s="57"/>
      <c r="BP75" s="58"/>
      <c r="BQ75" s="35"/>
      <c r="BR75" s="56"/>
      <c r="BS75" s="57"/>
      <c r="BT75" s="58"/>
      <c r="BU75" s="35"/>
      <c r="BV75" s="56"/>
      <c r="BW75" s="57"/>
      <c r="BX75" s="58"/>
    </row>
    <row r="76" spans="1:76" x14ac:dyDescent="0.2">
      <c r="A76" s="4">
        <f t="shared" si="32"/>
        <v>700000</v>
      </c>
      <c r="B76" s="4">
        <f t="shared" si="61"/>
        <v>710000</v>
      </c>
      <c r="D76" s="7">
        <f t="shared" si="33"/>
        <v>10000</v>
      </c>
      <c r="E76" s="57">
        <v>5998</v>
      </c>
      <c r="F76" s="9">
        <f t="shared" si="55"/>
        <v>4002</v>
      </c>
      <c r="G76" s="58">
        <v>19004</v>
      </c>
      <c r="H76" s="9">
        <f t="shared" si="56"/>
        <v>3.168389463154385</v>
      </c>
      <c r="I76" s="9">
        <f t="shared" si="57"/>
        <v>1.9004000000000001</v>
      </c>
      <c r="J76" s="4"/>
      <c r="K76" s="59">
        <v>3038</v>
      </c>
      <c r="L76" s="27">
        <f t="shared" si="34"/>
        <v>6962</v>
      </c>
      <c r="M76" s="57">
        <v>4993</v>
      </c>
      <c r="N76" s="30">
        <f t="shared" si="35"/>
        <v>-4991.0995999999996</v>
      </c>
      <c r="O76" s="35"/>
      <c r="P76" s="7">
        <f t="shared" si="36"/>
        <v>8031</v>
      </c>
      <c r="Q76" s="57">
        <v>1964</v>
      </c>
      <c r="R76" s="58">
        <v>245</v>
      </c>
      <c r="S76" s="4"/>
      <c r="T76" s="59">
        <v>26256</v>
      </c>
      <c r="U76" s="58">
        <v>732928</v>
      </c>
      <c r="V76" s="35"/>
      <c r="W76" s="7">
        <f t="shared" si="37"/>
        <v>759184</v>
      </c>
      <c r="X76" s="57">
        <v>515344</v>
      </c>
      <c r="Y76" s="58">
        <v>66640</v>
      </c>
      <c r="AA76" s="7">
        <f t="shared" si="58"/>
        <v>94.531689702403185</v>
      </c>
      <c r="AB76" s="4">
        <f t="shared" si="59"/>
        <v>262.3951120162933</v>
      </c>
      <c r="AC76" s="9">
        <f t="shared" si="60"/>
        <v>272</v>
      </c>
      <c r="AE76" s="7">
        <f t="shared" si="62"/>
        <v>6445057</v>
      </c>
      <c r="AF76" s="4">
        <f t="shared" si="42"/>
        <v>30353304</v>
      </c>
      <c r="AG76" s="9">
        <f t="shared" si="43"/>
        <v>2359056</v>
      </c>
      <c r="AI76" s="47">
        <f t="shared" si="46"/>
        <v>1.2451749470800648</v>
      </c>
      <c r="AJ76" s="48">
        <f t="shared" si="47"/>
        <v>5.0916496945010179</v>
      </c>
      <c r="AK76" s="49">
        <f t="shared" si="48"/>
        <v>40.816326530612244</v>
      </c>
      <c r="AM76" s="47">
        <f t="shared" si="49"/>
        <v>0.74685593325862287</v>
      </c>
      <c r="AN76" s="48">
        <f t="shared" si="50"/>
        <v>3.0539714867617107</v>
      </c>
      <c r="AO76" s="49">
        <f t="shared" si="51"/>
        <v>24.481632653061226</v>
      </c>
      <c r="AQ76" s="59">
        <v>36603</v>
      </c>
      <c r="AR76" s="58">
        <v>1201104</v>
      </c>
      <c r="AS76" s="35"/>
      <c r="AT76" s="7">
        <f t="shared" si="38"/>
        <v>1237707</v>
      </c>
      <c r="AU76" s="57">
        <v>75470</v>
      </c>
      <c r="AV76" s="58">
        <v>54519</v>
      </c>
      <c r="AW76" s="35"/>
      <c r="AX76" s="7">
        <f t="shared" si="63"/>
        <v>13489792</v>
      </c>
      <c r="AY76" s="65">
        <f t="shared" si="44"/>
        <v>3252911</v>
      </c>
      <c r="AZ76" s="66">
        <f t="shared" si="45"/>
        <v>1994993</v>
      </c>
      <c r="BA76" s="35"/>
      <c r="BB76" s="7">
        <f t="shared" si="52"/>
        <v>154.11617482256256</v>
      </c>
      <c r="BC76" s="4">
        <f t="shared" si="53"/>
        <v>38.426680244399186</v>
      </c>
      <c r="BD76" s="9">
        <f t="shared" si="54"/>
        <v>222.5265306122449</v>
      </c>
      <c r="BE76" s="35"/>
      <c r="BF76" s="41">
        <f t="shared" si="39"/>
        <v>3.7626019243789686E-2</v>
      </c>
      <c r="BG76" s="43">
        <f t="shared" si="40"/>
        <v>9.3815137315427701E-3</v>
      </c>
      <c r="BH76" s="44">
        <f t="shared" si="41"/>
        <v>5.4327766262755102E-2</v>
      </c>
      <c r="BI76" s="35"/>
      <c r="BJ76" s="73" t="s">
        <v>47</v>
      </c>
      <c r="BK76" s="57"/>
      <c r="BL76" s="58"/>
      <c r="BM76" s="35"/>
      <c r="BN76" s="56"/>
      <c r="BO76" s="57"/>
      <c r="BP76" s="58"/>
      <c r="BQ76" s="35"/>
      <c r="BR76" s="56"/>
      <c r="BS76" s="57"/>
      <c r="BT76" s="58"/>
      <c r="BU76" s="35"/>
      <c r="BV76" s="56"/>
      <c r="BW76" s="57"/>
      <c r="BX76" s="58"/>
    </row>
    <row r="77" spans="1:76" x14ac:dyDescent="0.2">
      <c r="A77" s="4">
        <f t="shared" si="32"/>
        <v>710000</v>
      </c>
      <c r="B77" s="4">
        <f t="shared" si="61"/>
        <v>720000</v>
      </c>
      <c r="D77" s="7">
        <f t="shared" si="33"/>
        <v>10000</v>
      </c>
      <c r="E77" s="57">
        <v>5899</v>
      </c>
      <c r="F77" s="9">
        <f t="shared" si="55"/>
        <v>4101</v>
      </c>
      <c r="G77" s="58">
        <v>18492</v>
      </c>
      <c r="H77" s="9">
        <f t="shared" si="56"/>
        <v>3.1347686048482792</v>
      </c>
      <c r="I77" s="9">
        <f t="shared" si="57"/>
        <v>1.8492</v>
      </c>
      <c r="J77" s="4"/>
      <c r="K77" s="59">
        <v>2869</v>
      </c>
      <c r="L77" s="27">
        <f t="shared" si="34"/>
        <v>7131</v>
      </c>
      <c r="M77" s="57">
        <v>4156</v>
      </c>
      <c r="N77" s="30">
        <f t="shared" si="35"/>
        <v>-4154.1508000000003</v>
      </c>
      <c r="O77" s="35"/>
      <c r="P77" s="7">
        <f t="shared" si="36"/>
        <v>7025</v>
      </c>
      <c r="Q77" s="57">
        <v>1958</v>
      </c>
      <c r="R77" s="58">
        <v>233</v>
      </c>
      <c r="S77" s="4"/>
      <c r="T77" s="59">
        <v>25425</v>
      </c>
      <c r="U77" s="58">
        <v>692400</v>
      </c>
      <c r="V77" s="35"/>
      <c r="W77" s="7">
        <f t="shared" si="37"/>
        <v>717825</v>
      </c>
      <c r="X77" s="57">
        <v>513432</v>
      </c>
      <c r="Y77" s="58">
        <v>63376</v>
      </c>
      <c r="AA77" s="7">
        <f t="shared" si="58"/>
        <v>102.1814946619217</v>
      </c>
      <c r="AB77" s="4">
        <f t="shared" si="59"/>
        <v>262.22267620020426</v>
      </c>
      <c r="AC77" s="9">
        <f t="shared" si="60"/>
        <v>272</v>
      </c>
      <c r="AE77" s="7">
        <f t="shared" si="62"/>
        <v>7162882</v>
      </c>
      <c r="AF77" s="4">
        <f t="shared" si="42"/>
        <v>30866736</v>
      </c>
      <c r="AG77" s="9">
        <f t="shared" si="43"/>
        <v>2422432</v>
      </c>
      <c r="AI77" s="47">
        <f t="shared" si="46"/>
        <v>1.4234875444839858</v>
      </c>
      <c r="AJ77" s="48">
        <f t="shared" si="47"/>
        <v>5.1072522982635347</v>
      </c>
      <c r="AK77" s="49">
        <f t="shared" si="48"/>
        <v>42.918454935622314</v>
      </c>
      <c r="AM77" s="47">
        <f t="shared" si="49"/>
        <v>0.83971530249110315</v>
      </c>
      <c r="AN77" s="48">
        <f t="shared" si="50"/>
        <v>3.0127681307456586</v>
      </c>
      <c r="AO77" s="49">
        <f t="shared" si="51"/>
        <v>25.317596566523605</v>
      </c>
      <c r="AQ77" s="59">
        <v>31957</v>
      </c>
      <c r="AR77" s="58">
        <v>999712</v>
      </c>
      <c r="AS77" s="35"/>
      <c r="AT77" s="7">
        <f t="shared" si="38"/>
        <v>1031669</v>
      </c>
      <c r="AU77" s="57">
        <v>75154</v>
      </c>
      <c r="AV77" s="58">
        <v>52231</v>
      </c>
      <c r="AW77" s="35"/>
      <c r="AX77" s="7">
        <f t="shared" si="63"/>
        <v>14521461</v>
      </c>
      <c r="AY77" s="65">
        <f t="shared" si="44"/>
        <v>3328065</v>
      </c>
      <c r="AZ77" s="66">
        <f t="shared" si="45"/>
        <v>2047224</v>
      </c>
      <c r="BA77" s="35"/>
      <c r="BB77" s="7">
        <f t="shared" si="52"/>
        <v>146.8567971530249</v>
      </c>
      <c r="BC77" s="4">
        <f t="shared" si="53"/>
        <v>38.383043922369765</v>
      </c>
      <c r="BD77" s="9">
        <f t="shared" si="54"/>
        <v>224.16738197424894</v>
      </c>
      <c r="BE77" s="35"/>
      <c r="BF77" s="41">
        <f t="shared" si="39"/>
        <v>3.585371024243772E-2</v>
      </c>
      <c r="BG77" s="43">
        <f t="shared" si="40"/>
        <v>9.370860332609806E-3</v>
      </c>
      <c r="BH77" s="44">
        <f t="shared" si="41"/>
        <v>5.472836473980687E-2</v>
      </c>
      <c r="BI77" s="35"/>
      <c r="BJ77" s="73" t="s">
        <v>47</v>
      </c>
      <c r="BK77" s="57"/>
      <c r="BL77" s="58"/>
      <c r="BM77" s="35"/>
      <c r="BN77" s="56"/>
      <c r="BO77" s="57"/>
      <c r="BP77" s="58"/>
      <c r="BQ77" s="35"/>
      <c r="BR77" s="56"/>
      <c r="BS77" s="57"/>
      <c r="BT77" s="58"/>
      <c r="BU77" s="35"/>
      <c r="BV77" s="56"/>
      <c r="BW77" s="57"/>
      <c r="BX77" s="58"/>
    </row>
    <row r="78" spans="1:76" x14ac:dyDescent="0.2">
      <c r="A78" s="4">
        <f t="shared" si="32"/>
        <v>720000</v>
      </c>
      <c r="B78" s="4">
        <f t="shared" si="61"/>
        <v>730000</v>
      </c>
      <c r="D78" s="7">
        <f t="shared" si="33"/>
        <v>10000</v>
      </c>
      <c r="E78" s="57">
        <v>6090</v>
      </c>
      <c r="F78" s="9">
        <f t="shared" si="55"/>
        <v>3910</v>
      </c>
      <c r="G78" s="58">
        <v>22488</v>
      </c>
      <c r="H78" s="9">
        <f t="shared" si="56"/>
        <v>3.6926108374384237</v>
      </c>
      <c r="I78" s="9">
        <f t="shared" si="57"/>
        <v>2.2488000000000001</v>
      </c>
      <c r="J78" s="4"/>
      <c r="K78" s="59">
        <v>3122</v>
      </c>
      <c r="L78" s="27">
        <f t="shared" si="34"/>
        <v>6878</v>
      </c>
      <c r="M78" s="57">
        <v>7788</v>
      </c>
      <c r="N78" s="30">
        <f t="shared" si="35"/>
        <v>-7785.7511999999997</v>
      </c>
      <c r="O78" s="35"/>
      <c r="P78" s="7">
        <f t="shared" si="36"/>
        <v>10910</v>
      </c>
      <c r="Q78" s="57">
        <v>1955</v>
      </c>
      <c r="R78" s="58">
        <v>241</v>
      </c>
      <c r="S78" s="4"/>
      <c r="T78" s="59">
        <v>36675</v>
      </c>
      <c r="U78" s="58">
        <v>755488</v>
      </c>
      <c r="V78" s="35"/>
      <c r="W78" s="7">
        <f t="shared" si="37"/>
        <v>792163</v>
      </c>
      <c r="X78" s="57">
        <v>511696</v>
      </c>
      <c r="Y78" s="58">
        <v>65552</v>
      </c>
      <c r="AA78" s="7">
        <f t="shared" si="58"/>
        <v>72.608890925756185</v>
      </c>
      <c r="AB78" s="4">
        <f t="shared" si="59"/>
        <v>261.737084398977</v>
      </c>
      <c r="AC78" s="9">
        <f t="shared" si="60"/>
        <v>272</v>
      </c>
      <c r="AE78" s="7">
        <f t="shared" si="62"/>
        <v>7955045</v>
      </c>
      <c r="AF78" s="4">
        <f t="shared" si="42"/>
        <v>31378432</v>
      </c>
      <c r="AG78" s="9">
        <f t="shared" si="43"/>
        <v>2487984</v>
      </c>
      <c r="AI78" s="47">
        <f t="shared" si="46"/>
        <v>0.91659028414298804</v>
      </c>
      <c r="AJ78" s="48">
        <f t="shared" si="47"/>
        <v>5.1150895140664963</v>
      </c>
      <c r="AK78" s="49">
        <f t="shared" si="48"/>
        <v>41.49377593360996</v>
      </c>
      <c r="AM78" s="47">
        <f t="shared" si="49"/>
        <v>0.55820348304307976</v>
      </c>
      <c r="AN78" s="48">
        <f t="shared" si="50"/>
        <v>3.1150895140664963</v>
      </c>
      <c r="AO78" s="49">
        <f t="shared" si="51"/>
        <v>25.269709543568464</v>
      </c>
      <c r="AQ78" s="59">
        <v>69209</v>
      </c>
      <c r="AR78" s="58">
        <v>1854192</v>
      </c>
      <c r="AS78" s="35"/>
      <c r="AT78" s="7">
        <f t="shared" si="38"/>
        <v>1923401</v>
      </c>
      <c r="AU78" s="57">
        <v>77715</v>
      </c>
      <c r="AV78" s="58">
        <v>53760</v>
      </c>
      <c r="AW78" s="35"/>
      <c r="AX78" s="7">
        <f t="shared" si="63"/>
        <v>16444862</v>
      </c>
      <c r="AY78" s="65">
        <f t="shared" si="44"/>
        <v>3405780</v>
      </c>
      <c r="AZ78" s="66">
        <f t="shared" si="45"/>
        <v>2100984</v>
      </c>
      <c r="BA78" s="35"/>
      <c r="BB78" s="7">
        <f t="shared" si="52"/>
        <v>176.29706691109075</v>
      </c>
      <c r="BC78" s="4">
        <f t="shared" si="53"/>
        <v>39.751918158567776</v>
      </c>
      <c r="BD78" s="9">
        <f t="shared" si="54"/>
        <v>223.07053941908714</v>
      </c>
      <c r="BE78" s="35"/>
      <c r="BF78" s="41">
        <f t="shared" si="39"/>
        <v>4.3041276101340516E-2</v>
      </c>
      <c r="BG78" s="43">
        <f t="shared" si="40"/>
        <v>9.7050581441815859E-3</v>
      </c>
      <c r="BH78" s="44">
        <f t="shared" si="41"/>
        <v>5.4460580912863071E-2</v>
      </c>
      <c r="BI78" s="35"/>
      <c r="BJ78" s="73" t="s">
        <v>47</v>
      </c>
      <c r="BK78" s="57"/>
      <c r="BL78" s="58"/>
      <c r="BM78" s="35"/>
      <c r="BN78" s="56"/>
      <c r="BO78" s="57"/>
      <c r="BP78" s="58"/>
      <c r="BQ78" s="35"/>
      <c r="BR78" s="56"/>
      <c r="BS78" s="57"/>
      <c r="BT78" s="58"/>
      <c r="BU78" s="35"/>
      <c r="BV78" s="56"/>
      <c r="BW78" s="57"/>
      <c r="BX78" s="58"/>
    </row>
    <row r="79" spans="1:76" x14ac:dyDescent="0.2">
      <c r="A79" s="4">
        <f t="shared" si="32"/>
        <v>730000</v>
      </c>
      <c r="B79" s="4">
        <f t="shared" si="61"/>
        <v>740000</v>
      </c>
      <c r="D79" s="7">
        <f t="shared" si="33"/>
        <v>10000</v>
      </c>
      <c r="E79" s="57">
        <v>6694</v>
      </c>
      <c r="F79" s="9">
        <f t="shared" si="55"/>
        <v>3306</v>
      </c>
      <c r="G79" s="58">
        <v>42593</v>
      </c>
      <c r="H79" s="9">
        <f t="shared" si="56"/>
        <v>6.3628622647146695</v>
      </c>
      <c r="I79" s="9">
        <f t="shared" si="57"/>
        <v>4.2592999999999996</v>
      </c>
      <c r="J79" s="4"/>
      <c r="K79" s="59">
        <v>3879</v>
      </c>
      <c r="L79" s="27">
        <f t="shared" si="34"/>
        <v>6121</v>
      </c>
      <c r="M79" s="57">
        <v>28070</v>
      </c>
      <c r="N79" s="30">
        <f t="shared" si="35"/>
        <v>-28065.740699999998</v>
      </c>
      <c r="O79" s="35"/>
      <c r="P79" s="7">
        <f t="shared" si="36"/>
        <v>31949</v>
      </c>
      <c r="Q79" s="57">
        <v>1949</v>
      </c>
      <c r="R79" s="58">
        <v>354</v>
      </c>
      <c r="S79" s="4"/>
      <c r="T79" s="59">
        <v>97175</v>
      </c>
      <c r="U79" s="58">
        <v>971152</v>
      </c>
      <c r="V79" s="35"/>
      <c r="W79" s="7">
        <f t="shared" si="37"/>
        <v>1068327</v>
      </c>
      <c r="X79" s="57">
        <v>512424</v>
      </c>
      <c r="Y79" s="58">
        <v>96288</v>
      </c>
      <c r="AA79" s="7">
        <f t="shared" si="58"/>
        <v>33.438511377507901</v>
      </c>
      <c r="AB79" s="4">
        <f t="shared" si="59"/>
        <v>262.91636736788098</v>
      </c>
      <c r="AC79" s="9">
        <f t="shared" si="60"/>
        <v>272</v>
      </c>
      <c r="AE79" s="7">
        <f t="shared" si="62"/>
        <v>9023372</v>
      </c>
      <c r="AF79" s="4">
        <f t="shared" si="42"/>
        <v>31890856</v>
      </c>
      <c r="AG79" s="9">
        <f t="shared" si="43"/>
        <v>2584272</v>
      </c>
      <c r="AI79" s="47">
        <f t="shared" si="46"/>
        <v>0.31299884190428495</v>
      </c>
      <c r="AJ79" s="48">
        <f t="shared" si="47"/>
        <v>5.13083632632119</v>
      </c>
      <c r="AK79" s="49">
        <f t="shared" si="48"/>
        <v>28.248587570621471</v>
      </c>
      <c r="AM79" s="47">
        <f t="shared" si="49"/>
        <v>0.20952142477072835</v>
      </c>
      <c r="AN79" s="48">
        <f t="shared" si="50"/>
        <v>3.434581836839405</v>
      </c>
      <c r="AO79" s="49">
        <f t="shared" si="51"/>
        <v>18.90960451977401</v>
      </c>
      <c r="AQ79" s="59">
        <v>372013</v>
      </c>
      <c r="AR79" s="58">
        <v>6785488</v>
      </c>
      <c r="AS79" s="35"/>
      <c r="AT79" s="7">
        <f t="shared" si="38"/>
        <v>7157501</v>
      </c>
      <c r="AU79" s="57">
        <v>107784</v>
      </c>
      <c r="AV79" s="58">
        <v>83416</v>
      </c>
      <c r="AW79" s="35"/>
      <c r="AX79" s="7">
        <f t="shared" si="63"/>
        <v>23602363</v>
      </c>
      <c r="AY79" s="65">
        <f t="shared" si="44"/>
        <v>3513564</v>
      </c>
      <c r="AZ79" s="66">
        <f t="shared" si="45"/>
        <v>2184400</v>
      </c>
      <c r="BA79" s="35"/>
      <c r="BB79" s="7">
        <f t="shared" si="52"/>
        <v>224.02895239287614</v>
      </c>
      <c r="BC79" s="4">
        <f t="shared" si="53"/>
        <v>55.30220625962032</v>
      </c>
      <c r="BD79" s="9">
        <f t="shared" si="54"/>
        <v>235.63841807909606</v>
      </c>
      <c r="BE79" s="35"/>
      <c r="BF79" s="41">
        <f t="shared" si="39"/>
        <v>5.4694568455292025E-2</v>
      </c>
      <c r="BG79" s="43">
        <f t="shared" si="40"/>
        <v>1.3501515200102617E-2</v>
      </c>
      <c r="BH79" s="44">
        <f t="shared" si="41"/>
        <v>5.752891066384181E-2</v>
      </c>
      <c r="BI79" s="35"/>
      <c r="BJ79" s="73" t="s">
        <v>47</v>
      </c>
      <c r="BK79" s="57"/>
      <c r="BL79" s="58"/>
      <c r="BM79" s="35"/>
      <c r="BN79" s="56"/>
      <c r="BO79" s="57"/>
      <c r="BP79" s="58"/>
      <c r="BQ79" s="35"/>
      <c r="BR79" s="56"/>
      <c r="BS79" s="57"/>
      <c r="BT79" s="58"/>
      <c r="BU79" s="35"/>
      <c r="BV79" s="56"/>
      <c r="BW79" s="57"/>
      <c r="BX79" s="58"/>
    </row>
    <row r="80" spans="1:76" x14ac:dyDescent="0.2">
      <c r="A80" s="4">
        <f t="shared" si="32"/>
        <v>740000</v>
      </c>
      <c r="B80" s="4">
        <f t="shared" si="61"/>
        <v>750000</v>
      </c>
      <c r="D80" s="7">
        <f t="shared" si="33"/>
        <v>10000</v>
      </c>
      <c r="E80" s="57">
        <v>6194</v>
      </c>
      <c r="F80" s="9">
        <f t="shared" si="55"/>
        <v>3806</v>
      </c>
      <c r="G80" s="58">
        <v>22086</v>
      </c>
      <c r="H80" s="9">
        <f t="shared" si="56"/>
        <v>3.5657087504036165</v>
      </c>
      <c r="I80" s="9">
        <f t="shared" si="57"/>
        <v>2.2086000000000001</v>
      </c>
      <c r="J80" s="4"/>
      <c r="K80" s="59">
        <v>3151</v>
      </c>
      <c r="L80" s="27">
        <f t="shared" si="34"/>
        <v>6849</v>
      </c>
      <c r="M80" s="57">
        <v>7254</v>
      </c>
      <c r="N80" s="30">
        <f t="shared" si="35"/>
        <v>-7251.7914000000001</v>
      </c>
      <c r="O80" s="35"/>
      <c r="P80" s="7">
        <f t="shared" si="36"/>
        <v>10405</v>
      </c>
      <c r="Q80" s="57">
        <v>1937</v>
      </c>
      <c r="R80" s="58">
        <v>237</v>
      </c>
      <c r="S80" s="4"/>
      <c r="T80" s="59">
        <v>58595</v>
      </c>
      <c r="U80" s="58">
        <v>761176</v>
      </c>
      <c r="V80" s="35"/>
      <c r="W80" s="7">
        <f t="shared" si="37"/>
        <v>819771</v>
      </c>
      <c r="X80" s="57">
        <v>506096</v>
      </c>
      <c r="Y80" s="58">
        <v>64464</v>
      </c>
      <c r="AA80" s="7">
        <f t="shared" si="58"/>
        <v>78.78625660740029</v>
      </c>
      <c r="AB80" s="4">
        <f t="shared" si="59"/>
        <v>261.27826535880229</v>
      </c>
      <c r="AC80" s="9">
        <f t="shared" si="60"/>
        <v>272</v>
      </c>
      <c r="AE80" s="7">
        <f t="shared" si="62"/>
        <v>9843143</v>
      </c>
      <c r="AF80" s="4">
        <f t="shared" si="42"/>
        <v>32396952</v>
      </c>
      <c r="AG80" s="9">
        <f t="shared" si="43"/>
        <v>2648736</v>
      </c>
      <c r="AI80" s="47">
        <f t="shared" si="46"/>
        <v>0.96107640557424312</v>
      </c>
      <c r="AJ80" s="48">
        <f t="shared" si="47"/>
        <v>5.1626226122870422</v>
      </c>
      <c r="AK80" s="49">
        <f t="shared" si="48"/>
        <v>42.194092827004219</v>
      </c>
      <c r="AM80" s="47">
        <f t="shared" si="49"/>
        <v>0.59529072561268626</v>
      </c>
      <c r="AN80" s="48">
        <f t="shared" si="50"/>
        <v>3.1977284460505939</v>
      </c>
      <c r="AO80" s="49">
        <f t="shared" si="51"/>
        <v>26.135021097046412</v>
      </c>
      <c r="AQ80" s="59">
        <v>88778</v>
      </c>
      <c r="AR80" s="58">
        <v>1668672</v>
      </c>
      <c r="AS80" s="35"/>
      <c r="AT80" s="7">
        <f t="shared" si="38"/>
        <v>1757450</v>
      </c>
      <c r="AU80" s="57">
        <v>79216</v>
      </c>
      <c r="AV80" s="58">
        <v>53007</v>
      </c>
      <c r="AW80" s="35"/>
      <c r="AX80" s="7">
        <f t="shared" si="63"/>
        <v>25359813</v>
      </c>
      <c r="AY80" s="65">
        <f t="shared" si="44"/>
        <v>3592780</v>
      </c>
      <c r="AZ80" s="66">
        <f t="shared" si="45"/>
        <v>2237407</v>
      </c>
      <c r="BA80" s="35"/>
      <c r="BB80" s="7">
        <f t="shared" si="52"/>
        <v>168.90437289764537</v>
      </c>
      <c r="BC80" s="4">
        <f t="shared" si="53"/>
        <v>40.89623128549303</v>
      </c>
      <c r="BD80" s="9">
        <f t="shared" si="54"/>
        <v>223.65822784810126</v>
      </c>
      <c r="BE80" s="35"/>
      <c r="BF80" s="41">
        <f t="shared" si="39"/>
        <v>4.1236419164464203E-2</v>
      </c>
      <c r="BG80" s="43">
        <f t="shared" si="40"/>
        <v>9.9844314661848219E-3</v>
      </c>
      <c r="BH80" s="44">
        <f t="shared" si="41"/>
        <v>5.4604059533227847E-2</v>
      </c>
      <c r="BI80" s="35"/>
      <c r="BJ80" s="73" t="s">
        <v>47</v>
      </c>
      <c r="BK80" s="57"/>
      <c r="BL80" s="58"/>
      <c r="BM80" s="35"/>
      <c r="BN80" s="56"/>
      <c r="BO80" s="57"/>
      <c r="BP80" s="58"/>
      <c r="BQ80" s="35"/>
      <c r="BR80" s="56"/>
      <c r="BS80" s="57"/>
      <c r="BT80" s="58"/>
      <c r="BU80" s="35"/>
      <c r="BV80" s="56"/>
      <c r="BW80" s="57"/>
      <c r="BX80" s="58"/>
    </row>
    <row r="81" spans="1:76" x14ac:dyDescent="0.2">
      <c r="A81" s="4">
        <f t="shared" ref="A81:A144" si="64">+B80</f>
        <v>750000</v>
      </c>
      <c r="B81" s="4">
        <f t="shared" si="61"/>
        <v>760000</v>
      </c>
      <c r="D81" s="7">
        <f t="shared" ref="D81:D144" si="65">+B81-A81</f>
        <v>10000</v>
      </c>
      <c r="E81" s="57">
        <v>6276</v>
      </c>
      <c r="F81" s="9">
        <f t="shared" si="55"/>
        <v>3724</v>
      </c>
      <c r="G81" s="58">
        <v>32884</v>
      </c>
      <c r="H81" s="9">
        <f t="shared" si="56"/>
        <v>5.2396430847673674</v>
      </c>
      <c r="I81" s="9">
        <f t="shared" si="57"/>
        <v>3.2884000000000002</v>
      </c>
      <c r="J81" s="4"/>
      <c r="K81" s="59">
        <v>3384</v>
      </c>
      <c r="L81" s="27">
        <f t="shared" ref="L81:L144" si="66">+D81-K81</f>
        <v>6616</v>
      </c>
      <c r="M81" s="57">
        <v>17610</v>
      </c>
      <c r="N81" s="30">
        <f t="shared" ref="N81:N144" si="67">+I81-M81</f>
        <v>-17606.711599999999</v>
      </c>
      <c r="O81" s="35"/>
      <c r="P81" s="7">
        <f t="shared" ref="P81:P144" si="68">+K81+M81</f>
        <v>20994</v>
      </c>
      <c r="Q81" s="57">
        <v>1954</v>
      </c>
      <c r="R81" s="58">
        <v>264</v>
      </c>
      <c r="S81" s="4"/>
      <c r="T81" s="59">
        <v>99167</v>
      </c>
      <c r="U81" s="58">
        <v>844704</v>
      </c>
      <c r="V81" s="35"/>
      <c r="W81" s="7">
        <f t="shared" ref="W81:W144" si="69">+T81+U81</f>
        <v>943871</v>
      </c>
      <c r="X81" s="57">
        <v>514272</v>
      </c>
      <c r="Y81" s="58">
        <v>71808</v>
      </c>
      <c r="AA81" s="7">
        <f t="shared" si="58"/>
        <v>44.959083547680287</v>
      </c>
      <c r="AB81" s="4">
        <f t="shared" si="59"/>
        <v>263.18935516888433</v>
      </c>
      <c r="AC81" s="9">
        <f t="shared" si="60"/>
        <v>272</v>
      </c>
      <c r="AE81" s="7">
        <f t="shared" si="62"/>
        <v>10787014</v>
      </c>
      <c r="AF81" s="4">
        <f t="shared" si="42"/>
        <v>32911224</v>
      </c>
      <c r="AG81" s="9">
        <f t="shared" si="43"/>
        <v>2720544</v>
      </c>
      <c r="AI81" s="47">
        <f t="shared" si="46"/>
        <v>0.47632656949604651</v>
      </c>
      <c r="AJ81" s="48">
        <f t="shared" si="47"/>
        <v>5.1177072671443193</v>
      </c>
      <c r="AK81" s="49">
        <f t="shared" si="48"/>
        <v>37.878787878787875</v>
      </c>
      <c r="AM81" s="47">
        <f t="shared" si="49"/>
        <v>0.29894255501571876</v>
      </c>
      <c r="AN81" s="48">
        <f t="shared" si="50"/>
        <v>3.2118730808597746</v>
      </c>
      <c r="AO81" s="49">
        <f t="shared" si="51"/>
        <v>23.772727272727273</v>
      </c>
      <c r="AQ81" s="59">
        <v>322307</v>
      </c>
      <c r="AR81" s="58">
        <v>4269520</v>
      </c>
      <c r="AS81" s="35"/>
      <c r="AT81" s="7">
        <f t="shared" ref="AT81:AT144" si="70">+AQ81+AR81</f>
        <v>4591827</v>
      </c>
      <c r="AU81" s="57">
        <v>86057</v>
      </c>
      <c r="AV81" s="58">
        <v>59024</v>
      </c>
      <c r="AW81" s="35"/>
      <c r="AX81" s="7">
        <f t="shared" si="63"/>
        <v>29951640</v>
      </c>
      <c r="AY81" s="65">
        <f t="shared" si="44"/>
        <v>3678837</v>
      </c>
      <c r="AZ81" s="66">
        <f t="shared" si="45"/>
        <v>2296431</v>
      </c>
      <c r="BA81" s="35"/>
      <c r="BB81" s="7">
        <f t="shared" si="52"/>
        <v>218.72092026293225</v>
      </c>
      <c r="BC81" s="4">
        <f t="shared" si="53"/>
        <v>44.041453428863868</v>
      </c>
      <c r="BD81" s="9">
        <f t="shared" si="54"/>
        <v>223.57575757575756</v>
      </c>
      <c r="BE81" s="35"/>
      <c r="BF81" s="41">
        <f t="shared" ref="BF81:BF144" si="71">+BB81/(4096)</f>
        <v>5.3398662173567445E-2</v>
      </c>
      <c r="BG81" s="43">
        <f t="shared" ref="BG81:BG144" si="72">+BC81/(4096)</f>
        <v>1.0752307966031218E-2</v>
      </c>
      <c r="BH81" s="44">
        <f t="shared" ref="BH81:BH144" si="73">+BD81/(4096)</f>
        <v>5.4583925189393936E-2</v>
      </c>
      <c r="BI81" s="35"/>
      <c r="BJ81" s="73" t="s">
        <v>47</v>
      </c>
      <c r="BK81" s="57"/>
      <c r="BL81" s="58"/>
      <c r="BM81" s="35"/>
      <c r="BN81" s="56"/>
      <c r="BO81" s="57"/>
      <c r="BP81" s="58"/>
      <c r="BQ81" s="35"/>
      <c r="BR81" s="56"/>
      <c r="BS81" s="57"/>
      <c r="BT81" s="58"/>
      <c r="BU81" s="35"/>
      <c r="BV81" s="56"/>
      <c r="BW81" s="57"/>
      <c r="BX81" s="58"/>
    </row>
    <row r="82" spans="1:76" x14ac:dyDescent="0.2">
      <c r="A82" s="4">
        <f t="shared" si="64"/>
        <v>760000</v>
      </c>
      <c r="B82" s="4">
        <f t="shared" si="61"/>
        <v>770000</v>
      </c>
      <c r="D82" s="7">
        <f t="shared" si="65"/>
        <v>10000</v>
      </c>
      <c r="E82" s="57">
        <v>6561</v>
      </c>
      <c r="F82" s="9">
        <f t="shared" si="55"/>
        <v>3439</v>
      </c>
      <c r="G82" s="58">
        <v>25378</v>
      </c>
      <c r="H82" s="9">
        <f t="shared" si="56"/>
        <v>3.8680079256210944</v>
      </c>
      <c r="I82" s="9">
        <f t="shared" si="57"/>
        <v>2.5377999999999998</v>
      </c>
      <c r="J82" s="4"/>
      <c r="K82" s="59">
        <v>3387</v>
      </c>
      <c r="L82" s="27">
        <f t="shared" si="66"/>
        <v>6613</v>
      </c>
      <c r="M82" s="57">
        <v>8082</v>
      </c>
      <c r="N82" s="30">
        <f t="shared" si="67"/>
        <v>-8079.4621999999999</v>
      </c>
      <c r="O82" s="35"/>
      <c r="P82" s="7">
        <f t="shared" si="68"/>
        <v>11469</v>
      </c>
      <c r="Q82" s="57">
        <v>1969</v>
      </c>
      <c r="R82" s="58">
        <v>284</v>
      </c>
      <c r="S82" s="4"/>
      <c r="T82" s="59">
        <v>81430</v>
      </c>
      <c r="U82" s="58">
        <v>845208</v>
      </c>
      <c r="V82" s="35"/>
      <c r="W82" s="7">
        <f t="shared" si="69"/>
        <v>926638</v>
      </c>
      <c r="X82" s="57">
        <v>518408</v>
      </c>
      <c r="Y82" s="58">
        <v>77248</v>
      </c>
      <c r="AA82" s="7">
        <f t="shared" si="58"/>
        <v>80.795012642776186</v>
      </c>
      <c r="AB82" s="4">
        <f t="shared" si="59"/>
        <v>263.28491620111731</v>
      </c>
      <c r="AC82" s="9">
        <f t="shared" si="60"/>
        <v>272</v>
      </c>
      <c r="AE82" s="7">
        <f t="shared" si="62"/>
        <v>11713652</v>
      </c>
      <c r="AF82" s="4">
        <f t="shared" si="42"/>
        <v>33429632</v>
      </c>
      <c r="AG82" s="9">
        <f t="shared" si="43"/>
        <v>2797792</v>
      </c>
      <c r="AI82" s="47">
        <f t="shared" si="46"/>
        <v>0.8719155985700584</v>
      </c>
      <c r="AJ82" s="48">
        <f t="shared" si="47"/>
        <v>5.078720162519045</v>
      </c>
      <c r="AK82" s="49">
        <f t="shared" si="48"/>
        <v>35.2112676056338</v>
      </c>
      <c r="AM82" s="47">
        <f t="shared" si="49"/>
        <v>0.57206382422181534</v>
      </c>
      <c r="AN82" s="48">
        <f t="shared" si="50"/>
        <v>3.3321482986287454</v>
      </c>
      <c r="AO82" s="49">
        <f t="shared" si="51"/>
        <v>23.10211267605634</v>
      </c>
      <c r="AQ82" s="59">
        <v>144821</v>
      </c>
      <c r="AR82" s="58">
        <v>1974448</v>
      </c>
      <c r="AS82" s="35"/>
      <c r="AT82" s="7">
        <f t="shared" si="70"/>
        <v>2119269</v>
      </c>
      <c r="AU82" s="57">
        <v>90174</v>
      </c>
      <c r="AV82" s="58">
        <v>62860</v>
      </c>
      <c r="AW82" s="35"/>
      <c r="AX82" s="7">
        <f t="shared" si="63"/>
        <v>32070909</v>
      </c>
      <c r="AY82" s="65">
        <f t="shared" si="44"/>
        <v>3769011</v>
      </c>
      <c r="AZ82" s="66">
        <f t="shared" si="45"/>
        <v>2359291</v>
      </c>
      <c r="BA82" s="35"/>
      <c r="BB82" s="7">
        <f t="shared" si="52"/>
        <v>184.78236986659692</v>
      </c>
      <c r="BC82" s="4">
        <f t="shared" si="53"/>
        <v>45.796851193499236</v>
      </c>
      <c r="BD82" s="9">
        <f t="shared" si="54"/>
        <v>221.33802816901408</v>
      </c>
      <c r="BE82" s="35"/>
      <c r="BF82" s="41">
        <f t="shared" si="71"/>
        <v>4.5112883268212139E-2</v>
      </c>
      <c r="BG82" s="43">
        <f t="shared" si="72"/>
        <v>1.11808718734129E-2</v>
      </c>
      <c r="BH82" s="44">
        <f t="shared" si="73"/>
        <v>5.4037604533450703E-2</v>
      </c>
      <c r="BI82" s="35"/>
      <c r="BJ82" s="73" t="s">
        <v>47</v>
      </c>
      <c r="BK82" s="57"/>
      <c r="BL82" s="58"/>
      <c r="BM82" s="35"/>
      <c r="BN82" s="56"/>
      <c r="BO82" s="57"/>
      <c r="BP82" s="58"/>
      <c r="BQ82" s="35"/>
      <c r="BR82" s="56"/>
      <c r="BS82" s="57"/>
      <c r="BT82" s="58"/>
      <c r="BU82" s="35"/>
      <c r="BV82" s="56"/>
      <c r="BW82" s="57"/>
      <c r="BX82" s="58"/>
    </row>
    <row r="83" spans="1:76" x14ac:dyDescent="0.2">
      <c r="A83" s="4">
        <f t="shared" si="64"/>
        <v>770000</v>
      </c>
      <c r="B83" s="4">
        <f t="shared" si="61"/>
        <v>780000</v>
      </c>
      <c r="D83" s="7">
        <f t="shared" si="65"/>
        <v>10000</v>
      </c>
      <c r="E83" s="57">
        <v>6163</v>
      </c>
      <c r="F83" s="9">
        <f t="shared" si="55"/>
        <v>3837</v>
      </c>
      <c r="G83" s="58">
        <v>29923</v>
      </c>
      <c r="H83" s="9">
        <f t="shared" si="56"/>
        <v>4.8552652928768456</v>
      </c>
      <c r="I83" s="9">
        <f t="shared" si="57"/>
        <v>2.9923000000000002</v>
      </c>
      <c r="J83" s="4"/>
      <c r="K83" s="59">
        <v>2951</v>
      </c>
      <c r="L83" s="27">
        <f t="shared" si="66"/>
        <v>7049</v>
      </c>
      <c r="M83" s="57">
        <v>13738</v>
      </c>
      <c r="N83" s="30">
        <f t="shared" si="67"/>
        <v>-13735.0077</v>
      </c>
      <c r="O83" s="35"/>
      <c r="P83" s="7">
        <f t="shared" si="68"/>
        <v>16689</v>
      </c>
      <c r="Q83" s="57">
        <v>1937</v>
      </c>
      <c r="R83" s="58">
        <v>245</v>
      </c>
      <c r="S83" s="4"/>
      <c r="T83" s="59">
        <v>93861</v>
      </c>
      <c r="U83" s="58">
        <v>739624</v>
      </c>
      <c r="V83" s="35"/>
      <c r="W83" s="7">
        <f t="shared" si="69"/>
        <v>833485</v>
      </c>
      <c r="X83" s="57">
        <v>507136</v>
      </c>
      <c r="Y83" s="58">
        <v>66640</v>
      </c>
      <c r="AA83" s="7">
        <f t="shared" si="58"/>
        <v>49.942177482173889</v>
      </c>
      <c r="AB83" s="4">
        <f t="shared" si="59"/>
        <v>261.81517811048013</v>
      </c>
      <c r="AC83" s="9">
        <f t="shared" si="60"/>
        <v>272</v>
      </c>
      <c r="AE83" s="7">
        <f t="shared" si="62"/>
        <v>12547137</v>
      </c>
      <c r="AF83" s="4">
        <f t="shared" si="42"/>
        <v>33936768</v>
      </c>
      <c r="AG83" s="9">
        <f t="shared" si="43"/>
        <v>2864432</v>
      </c>
      <c r="AI83" s="47">
        <f t="shared" si="46"/>
        <v>0.59919707591826954</v>
      </c>
      <c r="AJ83" s="48">
        <f t="shared" si="47"/>
        <v>5.1626226122870422</v>
      </c>
      <c r="AK83" s="49">
        <f t="shared" si="48"/>
        <v>40.816326530612244</v>
      </c>
      <c r="AM83" s="47">
        <f t="shared" si="49"/>
        <v>0.36928515788842953</v>
      </c>
      <c r="AN83" s="48">
        <f t="shared" si="50"/>
        <v>3.1817243159525037</v>
      </c>
      <c r="AO83" s="49">
        <f t="shared" si="51"/>
        <v>25.155102040816328</v>
      </c>
      <c r="AQ83" s="59">
        <v>276281</v>
      </c>
      <c r="AR83" s="58">
        <v>3340368</v>
      </c>
      <c r="AS83" s="35"/>
      <c r="AT83" s="7">
        <f t="shared" si="70"/>
        <v>3616649</v>
      </c>
      <c r="AU83" s="57">
        <v>81508</v>
      </c>
      <c r="AV83" s="58">
        <v>55285</v>
      </c>
      <c r="AW83" s="35"/>
      <c r="AX83" s="7">
        <f t="shared" si="63"/>
        <v>35687558</v>
      </c>
      <c r="AY83" s="65">
        <f t="shared" si="44"/>
        <v>3850519</v>
      </c>
      <c r="AZ83" s="66">
        <f t="shared" si="45"/>
        <v>2414576</v>
      </c>
      <c r="BA83" s="35"/>
      <c r="BB83" s="7">
        <f t="shared" si="52"/>
        <v>216.70855054227334</v>
      </c>
      <c r="BC83" s="4">
        <f t="shared" si="53"/>
        <v>42.079504388229218</v>
      </c>
      <c r="BD83" s="9">
        <f t="shared" si="54"/>
        <v>225.65306122448979</v>
      </c>
      <c r="BE83" s="35"/>
      <c r="BF83" s="41">
        <f t="shared" si="71"/>
        <v>5.2907360972234703E-2</v>
      </c>
      <c r="BG83" s="43">
        <f t="shared" si="72"/>
        <v>1.0273316501032524E-2</v>
      </c>
      <c r="BH83" s="44">
        <f t="shared" si="73"/>
        <v>5.5091079400510203E-2</v>
      </c>
      <c r="BI83" s="35"/>
      <c r="BJ83" s="73" t="s">
        <v>47</v>
      </c>
      <c r="BK83" s="57"/>
      <c r="BL83" s="58"/>
      <c r="BM83" s="35"/>
      <c r="BN83" s="56"/>
      <c r="BO83" s="57"/>
      <c r="BP83" s="58"/>
      <c r="BQ83" s="35"/>
      <c r="BR83" s="56"/>
      <c r="BS83" s="57"/>
      <c r="BT83" s="58"/>
      <c r="BU83" s="35"/>
      <c r="BV83" s="56"/>
      <c r="BW83" s="57"/>
      <c r="BX83" s="58"/>
    </row>
    <row r="84" spans="1:76" x14ac:dyDescent="0.2">
      <c r="A84" s="4">
        <f t="shared" si="64"/>
        <v>780000</v>
      </c>
      <c r="B84" s="4">
        <f t="shared" si="61"/>
        <v>790000</v>
      </c>
      <c r="D84" s="7">
        <f t="shared" si="65"/>
        <v>10000</v>
      </c>
      <c r="E84" s="57">
        <v>5544</v>
      </c>
      <c r="F84" s="9">
        <f t="shared" si="55"/>
        <v>4456</v>
      </c>
      <c r="G84" s="58">
        <v>17357</v>
      </c>
      <c r="H84" s="9">
        <f t="shared" si="56"/>
        <v>3.1307720057720059</v>
      </c>
      <c r="I84" s="9">
        <f t="shared" si="57"/>
        <v>1.7357</v>
      </c>
      <c r="J84" s="4"/>
      <c r="K84" s="59">
        <v>1854</v>
      </c>
      <c r="L84" s="27">
        <f t="shared" si="66"/>
        <v>8146</v>
      </c>
      <c r="M84" s="57">
        <v>2453</v>
      </c>
      <c r="N84" s="30">
        <f t="shared" si="67"/>
        <v>-2451.2642999999998</v>
      </c>
      <c r="O84" s="35"/>
      <c r="P84" s="7">
        <f t="shared" si="68"/>
        <v>4307</v>
      </c>
      <c r="Q84" s="57">
        <v>1921</v>
      </c>
      <c r="R84" s="58">
        <v>204</v>
      </c>
      <c r="S84" s="4"/>
      <c r="T84" s="59">
        <v>36619</v>
      </c>
      <c r="U84" s="58">
        <v>457488</v>
      </c>
      <c r="V84" s="35"/>
      <c r="W84" s="7">
        <f t="shared" si="69"/>
        <v>494107</v>
      </c>
      <c r="X84" s="57">
        <v>501576</v>
      </c>
      <c r="Y84" s="58">
        <v>55488</v>
      </c>
      <c r="AA84" s="7">
        <f t="shared" si="58"/>
        <v>114.72184815416763</v>
      </c>
      <c r="AB84" s="4">
        <f t="shared" si="59"/>
        <v>261.10150963040081</v>
      </c>
      <c r="AC84" s="9">
        <f t="shared" si="60"/>
        <v>272</v>
      </c>
      <c r="AE84" s="7">
        <f t="shared" si="62"/>
        <v>13041244</v>
      </c>
      <c r="AF84" s="4">
        <f t="shared" si="42"/>
        <v>34438344</v>
      </c>
      <c r="AG84" s="9">
        <f t="shared" si="43"/>
        <v>2919920</v>
      </c>
      <c r="AI84" s="47">
        <f t="shared" si="46"/>
        <v>2.3218017181332713</v>
      </c>
      <c r="AJ84" s="48">
        <f t="shared" si="47"/>
        <v>5.2056220718375847</v>
      </c>
      <c r="AK84" s="49">
        <f t="shared" si="48"/>
        <v>49.019607843137258</v>
      </c>
      <c r="AM84" s="47">
        <f t="shared" si="49"/>
        <v>1.2872068725330856</v>
      </c>
      <c r="AN84" s="48">
        <f t="shared" si="50"/>
        <v>2.885996876626757</v>
      </c>
      <c r="AO84" s="49">
        <f t="shared" si="51"/>
        <v>27.176470588235293</v>
      </c>
      <c r="AQ84" s="59">
        <v>42010</v>
      </c>
      <c r="AR84" s="58">
        <v>599928</v>
      </c>
      <c r="AS84" s="35"/>
      <c r="AT84" s="7">
        <f t="shared" si="70"/>
        <v>641938</v>
      </c>
      <c r="AU84" s="57">
        <v>71185</v>
      </c>
      <c r="AV84" s="58">
        <v>46362</v>
      </c>
      <c r="AW84" s="35"/>
      <c r="AX84" s="7">
        <f t="shared" si="63"/>
        <v>36329496</v>
      </c>
      <c r="AY84" s="65">
        <f t="shared" si="44"/>
        <v>3921704</v>
      </c>
      <c r="AZ84" s="66">
        <f t="shared" si="45"/>
        <v>2460938</v>
      </c>
      <c r="BA84" s="35"/>
      <c r="BB84" s="7">
        <f t="shared" si="52"/>
        <v>149.04527513350359</v>
      </c>
      <c r="BC84" s="4">
        <f t="shared" si="53"/>
        <v>37.056220718375847</v>
      </c>
      <c r="BD84" s="9">
        <f t="shared" si="54"/>
        <v>227.26470588235293</v>
      </c>
      <c r="BE84" s="35"/>
      <c r="BF84" s="41">
        <f t="shared" si="71"/>
        <v>3.6388006624390526E-2</v>
      </c>
      <c r="BG84" s="43">
        <f t="shared" si="72"/>
        <v>9.0469288863222284E-3</v>
      </c>
      <c r="BH84" s="44">
        <f t="shared" si="73"/>
        <v>5.548454733455882E-2</v>
      </c>
      <c r="BI84" s="35"/>
      <c r="BJ84" s="73" t="s">
        <v>47</v>
      </c>
      <c r="BK84" s="57"/>
      <c r="BL84" s="58"/>
      <c r="BM84" s="35"/>
      <c r="BN84" s="56"/>
      <c r="BO84" s="57"/>
      <c r="BP84" s="58"/>
      <c r="BQ84" s="35"/>
      <c r="BR84" s="56"/>
      <c r="BS84" s="57"/>
      <c r="BT84" s="58"/>
      <c r="BU84" s="35"/>
      <c r="BV84" s="56"/>
      <c r="BW84" s="57"/>
      <c r="BX84" s="58"/>
    </row>
    <row r="85" spans="1:76" x14ac:dyDescent="0.2">
      <c r="A85" s="4">
        <f t="shared" si="64"/>
        <v>790000</v>
      </c>
      <c r="B85" s="4">
        <f t="shared" si="61"/>
        <v>800000</v>
      </c>
      <c r="D85" s="7">
        <f t="shared" si="65"/>
        <v>10000</v>
      </c>
      <c r="E85" s="57">
        <v>5709</v>
      </c>
      <c r="F85" s="9">
        <f t="shared" si="55"/>
        <v>4291</v>
      </c>
      <c r="G85" s="58">
        <v>18507</v>
      </c>
      <c r="H85" s="9">
        <f t="shared" si="56"/>
        <v>3.2417235943247502</v>
      </c>
      <c r="I85" s="9">
        <f t="shared" si="57"/>
        <v>1.8507</v>
      </c>
      <c r="J85" s="4"/>
      <c r="K85" s="59">
        <v>2154</v>
      </c>
      <c r="L85" s="27">
        <f t="shared" si="66"/>
        <v>7846</v>
      </c>
      <c r="M85" s="57">
        <v>3022</v>
      </c>
      <c r="N85" s="30">
        <f t="shared" si="67"/>
        <v>-3020.1493</v>
      </c>
      <c r="O85" s="35"/>
      <c r="P85" s="7">
        <f t="shared" si="68"/>
        <v>5176</v>
      </c>
      <c r="Q85" s="57">
        <v>1930</v>
      </c>
      <c r="R85" s="58">
        <v>225</v>
      </c>
      <c r="S85" s="4"/>
      <c r="T85" s="59">
        <v>45957</v>
      </c>
      <c r="U85" s="58">
        <v>533128</v>
      </c>
      <c r="V85" s="35"/>
      <c r="W85" s="7">
        <f t="shared" si="69"/>
        <v>579085</v>
      </c>
      <c r="X85" s="57">
        <v>505296</v>
      </c>
      <c r="Y85" s="58">
        <v>61200</v>
      </c>
      <c r="AA85" s="7">
        <f t="shared" si="58"/>
        <v>111.87886398763524</v>
      </c>
      <c r="AB85" s="4">
        <f t="shared" si="59"/>
        <v>261.8113989637306</v>
      </c>
      <c r="AC85" s="9">
        <f t="shared" si="60"/>
        <v>272</v>
      </c>
      <c r="AE85" s="7">
        <f t="shared" si="62"/>
        <v>13620329</v>
      </c>
      <c r="AF85" s="4">
        <f t="shared" si="42"/>
        <v>34943640</v>
      </c>
      <c r="AG85" s="9">
        <f t="shared" si="43"/>
        <v>2981120</v>
      </c>
      <c r="AI85" s="47">
        <f t="shared" si="46"/>
        <v>1.9319938176197837</v>
      </c>
      <c r="AJ85" s="48">
        <f t="shared" si="47"/>
        <v>5.1813471502590671</v>
      </c>
      <c r="AK85" s="49">
        <f t="shared" si="48"/>
        <v>44.444444444444443</v>
      </c>
      <c r="AM85" s="47">
        <f t="shared" si="49"/>
        <v>1.1029752704791345</v>
      </c>
      <c r="AN85" s="48">
        <f t="shared" si="50"/>
        <v>2.9580310880829015</v>
      </c>
      <c r="AO85" s="49">
        <f t="shared" si="51"/>
        <v>25.373333333333335</v>
      </c>
      <c r="AQ85" s="59">
        <v>54662</v>
      </c>
      <c r="AR85" s="58">
        <v>740080</v>
      </c>
      <c r="AS85" s="35"/>
      <c r="AT85" s="7">
        <f t="shared" si="70"/>
        <v>794742</v>
      </c>
      <c r="AU85" s="57">
        <v>76945</v>
      </c>
      <c r="AV85" s="58">
        <v>50429</v>
      </c>
      <c r="AW85" s="35"/>
      <c r="AX85" s="7">
        <f t="shared" si="63"/>
        <v>37124238</v>
      </c>
      <c r="AY85" s="65">
        <f t="shared" si="44"/>
        <v>3998649</v>
      </c>
      <c r="AZ85" s="66">
        <f t="shared" si="45"/>
        <v>2511367</v>
      </c>
      <c r="BA85" s="35"/>
      <c r="BB85" s="7">
        <f t="shared" si="52"/>
        <v>153.54366306027822</v>
      </c>
      <c r="BC85" s="4">
        <f t="shared" si="53"/>
        <v>39.867875647668392</v>
      </c>
      <c r="BD85" s="9">
        <f t="shared" si="54"/>
        <v>224.12888888888889</v>
      </c>
      <c r="BE85" s="35"/>
      <c r="BF85" s="41">
        <f t="shared" si="71"/>
        <v>3.7486245864325737E-2</v>
      </c>
      <c r="BG85" s="43">
        <f t="shared" si="72"/>
        <v>9.7333680780440409E-3</v>
      </c>
      <c r="BH85" s="44">
        <f t="shared" si="73"/>
        <v>5.471896701388889E-2</v>
      </c>
      <c r="BI85" s="35"/>
      <c r="BJ85" s="73" t="s">
        <v>47</v>
      </c>
      <c r="BK85" s="57"/>
      <c r="BL85" s="58"/>
      <c r="BM85" s="35"/>
      <c r="BN85" s="56"/>
      <c r="BO85" s="57"/>
      <c r="BP85" s="58"/>
      <c r="BQ85" s="35"/>
      <c r="BR85" s="56"/>
      <c r="BS85" s="57"/>
      <c r="BT85" s="58"/>
      <c r="BU85" s="35"/>
      <c r="BV85" s="56"/>
      <c r="BW85" s="57"/>
      <c r="BX85" s="58"/>
    </row>
    <row r="86" spans="1:76" x14ac:dyDescent="0.2">
      <c r="A86" s="4">
        <f t="shared" si="64"/>
        <v>800000</v>
      </c>
      <c r="B86" s="4">
        <f t="shared" si="61"/>
        <v>810000</v>
      </c>
      <c r="D86" s="7">
        <f t="shared" si="65"/>
        <v>10000</v>
      </c>
      <c r="E86" s="57">
        <v>7177</v>
      </c>
      <c r="F86" s="9">
        <f t="shared" si="55"/>
        <v>2823</v>
      </c>
      <c r="G86" s="58">
        <v>41707</v>
      </c>
      <c r="H86" s="9">
        <f t="shared" si="56"/>
        <v>5.8112024522781107</v>
      </c>
      <c r="I86" s="9">
        <f t="shared" si="57"/>
        <v>4.1707000000000001</v>
      </c>
      <c r="J86" s="4"/>
      <c r="K86" s="59">
        <v>4726</v>
      </c>
      <c r="L86" s="27">
        <f t="shared" si="66"/>
        <v>5274</v>
      </c>
      <c r="M86" s="57">
        <v>25391</v>
      </c>
      <c r="N86" s="30">
        <f t="shared" si="67"/>
        <v>-25386.829300000001</v>
      </c>
      <c r="O86" s="35"/>
      <c r="P86" s="7">
        <f t="shared" si="68"/>
        <v>30117</v>
      </c>
      <c r="Q86" s="57">
        <v>1981</v>
      </c>
      <c r="R86" s="58">
        <v>322</v>
      </c>
      <c r="S86" s="4"/>
      <c r="T86" s="59">
        <v>124638</v>
      </c>
      <c r="U86" s="58">
        <v>1167760</v>
      </c>
      <c r="V86" s="35"/>
      <c r="W86" s="7">
        <f t="shared" si="69"/>
        <v>1292398</v>
      </c>
      <c r="X86" s="57">
        <v>523024</v>
      </c>
      <c r="Y86" s="58">
        <v>87584</v>
      </c>
      <c r="AA86" s="7">
        <f t="shared" si="58"/>
        <v>42.912574293588342</v>
      </c>
      <c r="AB86" s="4">
        <f t="shared" si="59"/>
        <v>264.02019182231197</v>
      </c>
      <c r="AC86" s="9">
        <f t="shared" si="60"/>
        <v>272</v>
      </c>
      <c r="AE86" s="7">
        <f t="shared" si="62"/>
        <v>14912727</v>
      </c>
      <c r="AF86" s="4">
        <f t="shared" si="42"/>
        <v>35466664</v>
      </c>
      <c r="AG86" s="9">
        <f t="shared" si="43"/>
        <v>3068704</v>
      </c>
      <c r="AI86" s="47">
        <f t="shared" si="46"/>
        <v>0.33203838363714844</v>
      </c>
      <c r="AJ86" s="48">
        <f t="shared" si="47"/>
        <v>5.0479555779909138</v>
      </c>
      <c r="AK86" s="49">
        <f t="shared" si="48"/>
        <v>31.055900621118013</v>
      </c>
      <c r="AM86" s="47">
        <f t="shared" si="49"/>
        <v>0.23830394793638143</v>
      </c>
      <c r="AN86" s="48">
        <f t="shared" si="50"/>
        <v>3.6229177183240786</v>
      </c>
      <c r="AO86" s="49">
        <f t="shared" si="51"/>
        <v>22.288819875776397</v>
      </c>
      <c r="AQ86" s="59">
        <v>452921</v>
      </c>
      <c r="AR86" s="58">
        <v>6148904</v>
      </c>
      <c r="AS86" s="35"/>
      <c r="AT86" s="7">
        <f t="shared" si="70"/>
        <v>6601825</v>
      </c>
      <c r="AU86" s="57">
        <v>98202</v>
      </c>
      <c r="AV86" s="58">
        <v>71188</v>
      </c>
      <c r="AW86" s="35"/>
      <c r="AX86" s="7">
        <f t="shared" si="63"/>
        <v>43726063</v>
      </c>
      <c r="AY86" s="65">
        <f t="shared" si="44"/>
        <v>4096851</v>
      </c>
      <c r="AZ86" s="66">
        <f t="shared" si="45"/>
        <v>2582555</v>
      </c>
      <c r="BA86" s="35"/>
      <c r="BB86" s="7">
        <f t="shared" si="52"/>
        <v>219.20593020553176</v>
      </c>
      <c r="BC86" s="4">
        <f t="shared" si="53"/>
        <v>49.571933366986372</v>
      </c>
      <c r="BD86" s="9">
        <f t="shared" si="54"/>
        <v>221.08074534161491</v>
      </c>
      <c r="BE86" s="35"/>
      <c r="BF86" s="41">
        <f t="shared" si="71"/>
        <v>5.3517072804084902E-2</v>
      </c>
      <c r="BG86" s="43">
        <f t="shared" si="72"/>
        <v>1.2102522794674407E-2</v>
      </c>
      <c r="BH86" s="44">
        <f t="shared" si="73"/>
        <v>5.3974791343167704E-2</v>
      </c>
      <c r="BI86" s="35"/>
      <c r="BJ86" s="73" t="s">
        <v>47</v>
      </c>
      <c r="BK86" s="57"/>
      <c r="BL86" s="58"/>
      <c r="BM86" s="35"/>
      <c r="BN86" s="56"/>
      <c r="BO86" s="57"/>
      <c r="BP86" s="58"/>
      <c r="BQ86" s="35"/>
      <c r="BR86" s="56"/>
      <c r="BS86" s="57"/>
      <c r="BT86" s="58"/>
      <c r="BU86" s="35"/>
      <c r="BV86" s="56"/>
      <c r="BW86" s="57"/>
      <c r="BX86" s="58"/>
    </row>
    <row r="87" spans="1:76" x14ac:dyDescent="0.2">
      <c r="A87" s="4">
        <f t="shared" si="64"/>
        <v>810000</v>
      </c>
      <c r="B87" s="4">
        <f t="shared" si="61"/>
        <v>820000</v>
      </c>
      <c r="D87" s="7">
        <f t="shared" si="65"/>
        <v>10000</v>
      </c>
      <c r="E87" s="57">
        <v>6311</v>
      </c>
      <c r="F87" s="9">
        <f t="shared" si="55"/>
        <v>3689</v>
      </c>
      <c r="G87" s="58">
        <v>24504</v>
      </c>
      <c r="H87" s="9">
        <f t="shared" si="56"/>
        <v>3.8827444145143399</v>
      </c>
      <c r="I87" s="9">
        <f t="shared" si="57"/>
        <v>2.4504000000000001</v>
      </c>
      <c r="J87" s="4"/>
      <c r="K87" s="59">
        <v>2751</v>
      </c>
      <c r="L87" s="27">
        <f t="shared" si="66"/>
        <v>7249</v>
      </c>
      <c r="M87" s="57">
        <v>5552</v>
      </c>
      <c r="N87" s="30">
        <f t="shared" si="67"/>
        <v>-5549.5496000000003</v>
      </c>
      <c r="O87" s="35"/>
      <c r="P87" s="7">
        <f t="shared" si="68"/>
        <v>8303</v>
      </c>
      <c r="Q87" s="57">
        <v>1969</v>
      </c>
      <c r="R87" s="58">
        <v>269</v>
      </c>
      <c r="S87" s="4"/>
      <c r="T87" s="59">
        <v>55990</v>
      </c>
      <c r="U87" s="58">
        <v>683184</v>
      </c>
      <c r="V87" s="35"/>
      <c r="W87" s="7">
        <f t="shared" si="69"/>
        <v>739174</v>
      </c>
      <c r="X87" s="57">
        <v>518296</v>
      </c>
      <c r="Y87" s="58">
        <v>73168</v>
      </c>
      <c r="AA87" s="7">
        <f t="shared" si="58"/>
        <v>89.02493074792244</v>
      </c>
      <c r="AB87" s="4">
        <f t="shared" si="59"/>
        <v>263.22803453529713</v>
      </c>
      <c r="AC87" s="9">
        <f t="shared" si="60"/>
        <v>272</v>
      </c>
      <c r="AE87" s="7">
        <f t="shared" si="62"/>
        <v>15651901</v>
      </c>
      <c r="AF87" s="4">
        <f t="shared" ref="AF87:AF150" si="74">+AF86+X87</f>
        <v>35984960</v>
      </c>
      <c r="AG87" s="9">
        <f t="shared" ref="AG87:AG150" si="75">+AG86+Y87</f>
        <v>3141872</v>
      </c>
      <c r="AI87" s="47">
        <f t="shared" si="46"/>
        <v>1.2043839576056847</v>
      </c>
      <c r="AJ87" s="48">
        <f t="shared" si="47"/>
        <v>5.078720162519045</v>
      </c>
      <c r="AK87" s="49">
        <f t="shared" si="48"/>
        <v>37.174721189591075</v>
      </c>
      <c r="AM87" s="47">
        <f t="shared" si="49"/>
        <v>0.76008671564494756</v>
      </c>
      <c r="AN87" s="48">
        <f t="shared" si="50"/>
        <v>3.2051802945657695</v>
      </c>
      <c r="AO87" s="49">
        <f t="shared" si="51"/>
        <v>23.460966542750928</v>
      </c>
      <c r="AQ87" s="59">
        <v>79165</v>
      </c>
      <c r="AR87" s="58">
        <v>1316288</v>
      </c>
      <c r="AS87" s="35"/>
      <c r="AT87" s="7">
        <f t="shared" si="70"/>
        <v>1395453</v>
      </c>
      <c r="AU87" s="57">
        <v>90015</v>
      </c>
      <c r="AV87" s="58">
        <v>60225</v>
      </c>
      <c r="AW87" s="35"/>
      <c r="AX87" s="7">
        <f t="shared" si="63"/>
        <v>45121516</v>
      </c>
      <c r="AY87" s="65">
        <f t="shared" ref="AY87:AY150" si="76">+AU87+AY86</f>
        <v>4186866</v>
      </c>
      <c r="AZ87" s="66">
        <f t="shared" ref="AZ87:AZ150" si="77">+AV87+AZ86</f>
        <v>2642780</v>
      </c>
      <c r="BA87" s="35"/>
      <c r="BB87" s="7">
        <f t="shared" si="52"/>
        <v>168.06612067927256</v>
      </c>
      <c r="BC87" s="4">
        <f t="shared" si="53"/>
        <v>45.716099542915188</v>
      </c>
      <c r="BD87" s="9">
        <f t="shared" si="54"/>
        <v>223.88475836431226</v>
      </c>
      <c r="BE87" s="35"/>
      <c r="BF87" s="41">
        <f t="shared" si="71"/>
        <v>4.1031767743963027E-2</v>
      </c>
      <c r="BG87" s="43">
        <f t="shared" si="72"/>
        <v>1.1161157114969528E-2</v>
      </c>
      <c r="BH87" s="44">
        <f t="shared" si="73"/>
        <v>5.4659364835037173E-2</v>
      </c>
      <c r="BI87" s="35"/>
      <c r="BJ87" s="73" t="s">
        <v>47</v>
      </c>
      <c r="BK87" s="57"/>
      <c r="BL87" s="58"/>
      <c r="BM87" s="35"/>
      <c r="BN87" s="56"/>
      <c r="BO87" s="57"/>
      <c r="BP87" s="58"/>
      <c r="BQ87" s="35"/>
      <c r="BR87" s="56"/>
      <c r="BS87" s="57"/>
      <c r="BT87" s="58"/>
      <c r="BU87" s="35"/>
      <c r="BV87" s="56"/>
      <c r="BW87" s="57"/>
      <c r="BX87" s="58"/>
    </row>
    <row r="88" spans="1:76" x14ac:dyDescent="0.2">
      <c r="A88" s="4">
        <f t="shared" si="64"/>
        <v>820000</v>
      </c>
      <c r="B88" s="4">
        <f t="shared" si="61"/>
        <v>830000</v>
      </c>
      <c r="D88" s="7">
        <f t="shared" si="65"/>
        <v>10000</v>
      </c>
      <c r="E88" s="57">
        <v>6257</v>
      </c>
      <c r="F88" s="9">
        <f t="shared" si="55"/>
        <v>3743</v>
      </c>
      <c r="G88" s="58">
        <v>22053</v>
      </c>
      <c r="H88" s="9">
        <f t="shared" si="56"/>
        <v>3.5245325235735976</v>
      </c>
      <c r="I88" s="9">
        <f t="shared" si="57"/>
        <v>2.2052999999999998</v>
      </c>
      <c r="J88" s="4"/>
      <c r="K88" s="59">
        <v>2922</v>
      </c>
      <c r="L88" s="27">
        <f t="shared" si="66"/>
        <v>7078</v>
      </c>
      <c r="M88" s="57">
        <v>4367</v>
      </c>
      <c r="N88" s="30">
        <f t="shared" si="67"/>
        <v>-4364.7947000000004</v>
      </c>
      <c r="O88" s="35"/>
      <c r="P88" s="7">
        <f t="shared" si="68"/>
        <v>7289</v>
      </c>
      <c r="Q88" s="57">
        <v>1973</v>
      </c>
      <c r="R88" s="58">
        <v>270</v>
      </c>
      <c r="S88" s="4"/>
      <c r="T88" s="59">
        <v>60315</v>
      </c>
      <c r="U88" s="58">
        <v>731264</v>
      </c>
      <c r="V88" s="35"/>
      <c r="W88" s="7">
        <f t="shared" si="69"/>
        <v>791579</v>
      </c>
      <c r="X88" s="57">
        <v>520432</v>
      </c>
      <c r="Y88" s="58">
        <v>73440</v>
      </c>
      <c r="AA88" s="7">
        <f t="shared" si="58"/>
        <v>108.59912196460419</v>
      </c>
      <c r="AB88" s="4">
        <f t="shared" si="59"/>
        <v>263.7769893563102</v>
      </c>
      <c r="AC88" s="9">
        <f t="shared" si="60"/>
        <v>272</v>
      </c>
      <c r="AE88" s="7">
        <f t="shared" si="62"/>
        <v>16443480</v>
      </c>
      <c r="AF88" s="4">
        <f t="shared" si="74"/>
        <v>36505392</v>
      </c>
      <c r="AG88" s="9">
        <f t="shared" si="75"/>
        <v>3215312</v>
      </c>
      <c r="AI88" s="47">
        <f t="shared" si="46"/>
        <v>1.3719303059404582</v>
      </c>
      <c r="AJ88" s="48">
        <f t="shared" si="47"/>
        <v>5.0684237202230102</v>
      </c>
      <c r="AK88" s="49">
        <f t="shared" si="48"/>
        <v>37.037037037037038</v>
      </c>
      <c r="AM88" s="47">
        <f t="shared" si="49"/>
        <v>0.85841679242694469</v>
      </c>
      <c r="AN88" s="48">
        <f t="shared" si="50"/>
        <v>3.1713127217435377</v>
      </c>
      <c r="AO88" s="49">
        <f t="shared" si="51"/>
        <v>23.174074074074074</v>
      </c>
      <c r="AQ88" s="59">
        <v>70382</v>
      </c>
      <c r="AR88" s="58">
        <v>1077760</v>
      </c>
      <c r="AS88" s="35"/>
      <c r="AT88" s="7">
        <f t="shared" si="70"/>
        <v>1148142</v>
      </c>
      <c r="AU88" s="57">
        <v>90183</v>
      </c>
      <c r="AV88" s="58">
        <v>60316</v>
      </c>
      <c r="AW88" s="35"/>
      <c r="AX88" s="7">
        <f t="shared" si="63"/>
        <v>46269658</v>
      </c>
      <c r="AY88" s="65">
        <f t="shared" si="76"/>
        <v>4277049</v>
      </c>
      <c r="AZ88" s="66">
        <f t="shared" si="77"/>
        <v>2703096</v>
      </c>
      <c r="BA88" s="35"/>
      <c r="BB88" s="7">
        <f t="shared" si="52"/>
        <v>157.51708053230897</v>
      </c>
      <c r="BC88" s="4">
        <f t="shared" si="53"/>
        <v>45.708565636087179</v>
      </c>
      <c r="BD88" s="9">
        <f t="shared" si="54"/>
        <v>223.39259259259259</v>
      </c>
      <c r="BE88" s="35"/>
      <c r="BF88" s="41">
        <f t="shared" si="71"/>
        <v>3.8456318489333244E-2</v>
      </c>
      <c r="BG88" s="43">
        <f t="shared" si="72"/>
        <v>1.1159317782247847E-2</v>
      </c>
      <c r="BH88" s="44">
        <f t="shared" si="73"/>
        <v>5.4539207175925926E-2</v>
      </c>
      <c r="BI88" s="35"/>
      <c r="BJ88" s="73" t="s">
        <v>47</v>
      </c>
      <c r="BK88" s="57"/>
      <c r="BL88" s="58"/>
      <c r="BM88" s="35"/>
      <c r="BN88" s="56"/>
      <c r="BO88" s="57"/>
      <c r="BP88" s="58"/>
      <c r="BQ88" s="35"/>
      <c r="BR88" s="56"/>
      <c r="BS88" s="57"/>
      <c r="BT88" s="58"/>
      <c r="BU88" s="35"/>
      <c r="BV88" s="56"/>
      <c r="BW88" s="57"/>
      <c r="BX88" s="58"/>
    </row>
    <row r="89" spans="1:76" x14ac:dyDescent="0.2">
      <c r="A89" s="4">
        <f t="shared" si="64"/>
        <v>830000</v>
      </c>
      <c r="B89" s="4">
        <f t="shared" si="61"/>
        <v>840000</v>
      </c>
      <c r="D89" s="7">
        <f t="shared" si="65"/>
        <v>10000</v>
      </c>
      <c r="E89" s="57">
        <v>6035</v>
      </c>
      <c r="F89" s="9">
        <f t="shared" si="55"/>
        <v>3965</v>
      </c>
      <c r="G89" s="58">
        <v>21657</v>
      </c>
      <c r="H89" s="9">
        <f t="shared" si="56"/>
        <v>3.588566694283347</v>
      </c>
      <c r="I89" s="9">
        <f t="shared" si="57"/>
        <v>2.1657000000000002</v>
      </c>
      <c r="J89" s="4"/>
      <c r="K89" s="59">
        <v>2450</v>
      </c>
      <c r="L89" s="27">
        <f t="shared" si="66"/>
        <v>7550</v>
      </c>
      <c r="M89" s="57">
        <v>3685</v>
      </c>
      <c r="N89" s="30">
        <f t="shared" si="67"/>
        <v>-3682.8343</v>
      </c>
      <c r="O89" s="35"/>
      <c r="P89" s="7">
        <f t="shared" si="68"/>
        <v>6135</v>
      </c>
      <c r="Q89" s="57">
        <v>1960</v>
      </c>
      <c r="R89" s="58">
        <v>280</v>
      </c>
      <c r="S89" s="4"/>
      <c r="T89" s="59">
        <v>52966</v>
      </c>
      <c r="U89" s="58">
        <v>607888</v>
      </c>
      <c r="V89" s="35"/>
      <c r="W89" s="7">
        <f t="shared" si="69"/>
        <v>660854</v>
      </c>
      <c r="X89" s="57">
        <v>514424</v>
      </c>
      <c r="Y89" s="58">
        <v>76160</v>
      </c>
      <c r="AA89" s="7">
        <f t="shared" si="58"/>
        <v>107.71866340668296</v>
      </c>
      <c r="AB89" s="4">
        <f t="shared" si="59"/>
        <v>262.46122448979594</v>
      </c>
      <c r="AC89" s="9">
        <f t="shared" si="60"/>
        <v>272</v>
      </c>
      <c r="AE89" s="7">
        <f t="shared" si="62"/>
        <v>17104334</v>
      </c>
      <c r="AF89" s="4">
        <f t="shared" si="74"/>
        <v>37019816</v>
      </c>
      <c r="AG89" s="9">
        <f t="shared" si="75"/>
        <v>3291472</v>
      </c>
      <c r="AI89" s="47">
        <f t="shared" si="46"/>
        <v>1.6299918500407498</v>
      </c>
      <c r="AJ89" s="48">
        <f t="shared" si="47"/>
        <v>5.1020408163265305</v>
      </c>
      <c r="AK89" s="49">
        <f t="shared" si="48"/>
        <v>35.714285714285715</v>
      </c>
      <c r="AM89" s="47">
        <f t="shared" si="49"/>
        <v>0.98370008149959254</v>
      </c>
      <c r="AN89" s="48">
        <f t="shared" si="50"/>
        <v>3.079081632653061</v>
      </c>
      <c r="AO89" s="49">
        <f t="shared" si="51"/>
        <v>21.553571428571427</v>
      </c>
      <c r="AQ89" s="59">
        <v>64521</v>
      </c>
      <c r="AR89" s="58">
        <v>902360</v>
      </c>
      <c r="AS89" s="35"/>
      <c r="AT89" s="7">
        <f t="shared" si="70"/>
        <v>966881</v>
      </c>
      <c r="AU89" s="57">
        <v>90378</v>
      </c>
      <c r="AV89" s="58">
        <v>62662</v>
      </c>
      <c r="AW89" s="35"/>
      <c r="AX89" s="7">
        <f t="shared" si="63"/>
        <v>47236539</v>
      </c>
      <c r="AY89" s="65">
        <f t="shared" si="76"/>
        <v>4367427</v>
      </c>
      <c r="AZ89" s="66">
        <f t="shared" si="77"/>
        <v>2765758</v>
      </c>
      <c r="BA89" s="35"/>
      <c r="BB89" s="7">
        <f t="shared" si="52"/>
        <v>157.60081499592502</v>
      </c>
      <c r="BC89" s="4">
        <f t="shared" si="53"/>
        <v>46.111224489795916</v>
      </c>
      <c r="BD89" s="9">
        <f t="shared" si="54"/>
        <v>223.79285714285714</v>
      </c>
      <c r="BE89" s="35"/>
      <c r="BF89" s="41">
        <f t="shared" si="71"/>
        <v>3.8476761473614507E-2</v>
      </c>
      <c r="BG89" s="43">
        <f t="shared" si="72"/>
        <v>1.1257623166454081E-2</v>
      </c>
      <c r="BH89" s="44">
        <f t="shared" si="73"/>
        <v>5.4636928013392858E-2</v>
      </c>
      <c r="BI89" s="35"/>
      <c r="BJ89" s="73" t="s">
        <v>47</v>
      </c>
      <c r="BK89" s="57"/>
      <c r="BL89" s="58"/>
      <c r="BM89" s="35"/>
      <c r="BN89" s="56"/>
      <c r="BO89" s="57"/>
      <c r="BP89" s="58"/>
      <c r="BQ89" s="35"/>
      <c r="BR89" s="56"/>
      <c r="BS89" s="57"/>
      <c r="BT89" s="58"/>
      <c r="BU89" s="35"/>
      <c r="BV89" s="56"/>
      <c r="BW89" s="57"/>
      <c r="BX89" s="58"/>
    </row>
    <row r="90" spans="1:76" x14ac:dyDescent="0.2">
      <c r="A90" s="4">
        <f t="shared" si="64"/>
        <v>840000</v>
      </c>
      <c r="B90" s="4">
        <f t="shared" si="61"/>
        <v>850000</v>
      </c>
      <c r="D90" s="7">
        <f t="shared" si="65"/>
        <v>10000</v>
      </c>
      <c r="E90" s="57">
        <v>6189</v>
      </c>
      <c r="F90" s="9">
        <f t="shared" si="55"/>
        <v>3811</v>
      </c>
      <c r="G90" s="58">
        <v>28049</v>
      </c>
      <c r="H90" s="9">
        <f t="shared" si="56"/>
        <v>4.5320730328001293</v>
      </c>
      <c r="I90" s="9">
        <f t="shared" si="57"/>
        <v>2.8048999999999999</v>
      </c>
      <c r="J90" s="4"/>
      <c r="K90" s="59">
        <v>2945</v>
      </c>
      <c r="L90" s="27">
        <f t="shared" si="66"/>
        <v>7055</v>
      </c>
      <c r="M90" s="57">
        <v>9117</v>
      </c>
      <c r="N90" s="30">
        <f t="shared" si="67"/>
        <v>-9114.1951000000008</v>
      </c>
      <c r="O90" s="35"/>
      <c r="P90" s="7">
        <f t="shared" si="68"/>
        <v>12062</v>
      </c>
      <c r="Q90" s="57">
        <v>1965</v>
      </c>
      <c r="R90" s="58">
        <v>289</v>
      </c>
      <c r="S90" s="4"/>
      <c r="T90" s="59">
        <v>66376</v>
      </c>
      <c r="U90" s="58">
        <v>728656</v>
      </c>
      <c r="V90" s="35"/>
      <c r="W90" s="7">
        <f t="shared" si="69"/>
        <v>795032</v>
      </c>
      <c r="X90" s="57">
        <v>517328</v>
      </c>
      <c r="Y90" s="58">
        <v>78608</v>
      </c>
      <c r="AA90" s="7">
        <f t="shared" si="58"/>
        <v>65.912120709666723</v>
      </c>
      <c r="AB90" s="4">
        <f t="shared" si="59"/>
        <v>263.27124681933844</v>
      </c>
      <c r="AC90" s="9">
        <f t="shared" si="60"/>
        <v>272</v>
      </c>
      <c r="AE90" s="7">
        <f t="shared" si="62"/>
        <v>17899366</v>
      </c>
      <c r="AF90" s="4">
        <f t="shared" si="74"/>
        <v>37537144</v>
      </c>
      <c r="AG90" s="9">
        <f t="shared" si="75"/>
        <v>3370080</v>
      </c>
      <c r="AI90" s="47">
        <f t="shared" si="46"/>
        <v>0.82904990880451002</v>
      </c>
      <c r="AJ90" s="48">
        <f t="shared" si="47"/>
        <v>5.0890585241730282</v>
      </c>
      <c r="AK90" s="49">
        <f t="shared" si="48"/>
        <v>34.602076124567475</v>
      </c>
      <c r="AM90" s="47">
        <f t="shared" si="49"/>
        <v>0.51309898855911129</v>
      </c>
      <c r="AN90" s="48">
        <f t="shared" si="50"/>
        <v>3.1496183206106871</v>
      </c>
      <c r="AO90" s="49">
        <f t="shared" si="51"/>
        <v>21.415224913494811</v>
      </c>
      <c r="AQ90" s="59">
        <v>153914</v>
      </c>
      <c r="AR90" s="58">
        <v>2210960</v>
      </c>
      <c r="AS90" s="35"/>
      <c r="AT90" s="7">
        <f t="shared" si="70"/>
        <v>2364874</v>
      </c>
      <c r="AU90" s="57">
        <v>92006</v>
      </c>
      <c r="AV90" s="58">
        <v>64412</v>
      </c>
      <c r="AW90" s="35"/>
      <c r="AX90" s="7">
        <f t="shared" si="63"/>
        <v>49601413</v>
      </c>
      <c r="AY90" s="65">
        <f t="shared" si="76"/>
        <v>4459433</v>
      </c>
      <c r="AZ90" s="66">
        <f t="shared" si="77"/>
        <v>2830170</v>
      </c>
      <c r="BA90" s="35"/>
      <c r="BB90" s="7">
        <f t="shared" si="52"/>
        <v>196.05985740341569</v>
      </c>
      <c r="BC90" s="4">
        <f t="shared" si="53"/>
        <v>46.822391857506361</v>
      </c>
      <c r="BD90" s="9">
        <f t="shared" si="54"/>
        <v>222.87889273356402</v>
      </c>
      <c r="BE90" s="35"/>
      <c r="BF90" s="41">
        <f t="shared" si="71"/>
        <v>4.7866176123880784E-2</v>
      </c>
      <c r="BG90" s="43">
        <f t="shared" si="72"/>
        <v>1.1431248012086514E-2</v>
      </c>
      <c r="BH90" s="44">
        <f t="shared" si="73"/>
        <v>5.4413792171280277E-2</v>
      </c>
      <c r="BI90" s="35"/>
      <c r="BJ90" s="73" t="s">
        <v>47</v>
      </c>
      <c r="BK90" s="57"/>
      <c r="BL90" s="58"/>
      <c r="BM90" s="35"/>
      <c r="BN90" s="56"/>
      <c r="BO90" s="57"/>
      <c r="BP90" s="58"/>
      <c r="BQ90" s="35"/>
      <c r="BR90" s="56"/>
      <c r="BS90" s="57"/>
      <c r="BT90" s="58"/>
      <c r="BU90" s="35"/>
      <c r="BV90" s="56"/>
      <c r="BW90" s="57"/>
      <c r="BX90" s="58"/>
    </row>
    <row r="91" spans="1:76" x14ac:dyDescent="0.2">
      <c r="A91" s="4">
        <f t="shared" si="64"/>
        <v>850000</v>
      </c>
      <c r="B91" s="4">
        <f t="shared" si="61"/>
        <v>860000</v>
      </c>
      <c r="D91" s="7">
        <f t="shared" si="65"/>
        <v>10000</v>
      </c>
      <c r="E91" s="57">
        <v>5626</v>
      </c>
      <c r="F91" s="9">
        <f t="shared" si="55"/>
        <v>4374</v>
      </c>
      <c r="G91" s="58">
        <v>20220</v>
      </c>
      <c r="H91" s="9">
        <f t="shared" si="56"/>
        <v>3.5940277284038391</v>
      </c>
      <c r="I91" s="9">
        <f t="shared" si="57"/>
        <v>2.0219999999999998</v>
      </c>
      <c r="J91" s="4"/>
      <c r="K91" s="59">
        <v>1739</v>
      </c>
      <c r="L91" s="27">
        <f t="shared" si="66"/>
        <v>8261</v>
      </c>
      <c r="M91" s="57">
        <v>2817</v>
      </c>
      <c r="N91" s="30">
        <f t="shared" si="67"/>
        <v>-2814.9780000000001</v>
      </c>
      <c r="O91" s="35"/>
      <c r="P91" s="7">
        <f t="shared" si="68"/>
        <v>4556</v>
      </c>
      <c r="Q91" s="57">
        <v>1921</v>
      </c>
      <c r="R91" s="58">
        <v>227</v>
      </c>
      <c r="S91" s="4"/>
      <c r="T91" s="59">
        <v>35365</v>
      </c>
      <c r="U91" s="58">
        <v>428208</v>
      </c>
      <c r="V91" s="35"/>
      <c r="W91" s="7">
        <f t="shared" si="69"/>
        <v>463573</v>
      </c>
      <c r="X91" s="57">
        <v>507624</v>
      </c>
      <c r="Y91" s="58">
        <v>61744</v>
      </c>
      <c r="AA91" s="7">
        <f t="shared" si="58"/>
        <v>101.75</v>
      </c>
      <c r="AB91" s="4">
        <f t="shared" si="59"/>
        <v>264.24986985944821</v>
      </c>
      <c r="AC91" s="9">
        <f t="shared" si="60"/>
        <v>272</v>
      </c>
      <c r="AE91" s="7">
        <f t="shared" si="62"/>
        <v>18362939</v>
      </c>
      <c r="AF91" s="4">
        <f t="shared" si="74"/>
        <v>38044768</v>
      </c>
      <c r="AG91" s="9">
        <f t="shared" si="75"/>
        <v>3431824</v>
      </c>
      <c r="AI91" s="47">
        <f t="shared" si="46"/>
        <v>2.1949078138718172</v>
      </c>
      <c r="AJ91" s="48">
        <f t="shared" si="47"/>
        <v>5.2056220718375847</v>
      </c>
      <c r="AK91" s="49">
        <f t="shared" si="48"/>
        <v>44.052863436123346</v>
      </c>
      <c r="AM91" s="47">
        <f t="shared" si="49"/>
        <v>1.2348551360842845</v>
      </c>
      <c r="AN91" s="48">
        <f t="shared" si="50"/>
        <v>2.928682977615825</v>
      </c>
      <c r="AO91" s="49">
        <f t="shared" si="51"/>
        <v>24.784140969162994</v>
      </c>
      <c r="AQ91" s="59">
        <v>46197</v>
      </c>
      <c r="AR91" s="58">
        <v>682552</v>
      </c>
      <c r="AS91" s="35"/>
      <c r="AT91" s="7">
        <f t="shared" si="70"/>
        <v>728749</v>
      </c>
      <c r="AU91" s="57">
        <v>77882</v>
      </c>
      <c r="AV91" s="58">
        <v>51706</v>
      </c>
      <c r="AW91" s="35"/>
      <c r="AX91" s="7">
        <f t="shared" si="63"/>
        <v>50330162</v>
      </c>
      <c r="AY91" s="65">
        <f t="shared" si="76"/>
        <v>4537315</v>
      </c>
      <c r="AZ91" s="66">
        <f t="shared" si="77"/>
        <v>2881876</v>
      </c>
      <c r="BA91" s="35"/>
      <c r="BB91" s="7">
        <f t="shared" si="52"/>
        <v>159.95368744512731</v>
      </c>
      <c r="BC91" s="4">
        <f t="shared" si="53"/>
        <v>40.542425819885473</v>
      </c>
      <c r="BD91" s="9">
        <f t="shared" si="54"/>
        <v>227.77973568281939</v>
      </c>
      <c r="BE91" s="35"/>
      <c r="BF91" s="41">
        <f t="shared" si="71"/>
        <v>3.9051193223908036E-2</v>
      </c>
      <c r="BG91" s="43">
        <f t="shared" si="72"/>
        <v>9.8980531786829768E-3</v>
      </c>
      <c r="BH91" s="44">
        <f t="shared" si="73"/>
        <v>5.5610287031938328E-2</v>
      </c>
      <c r="BI91" s="35"/>
      <c r="BJ91" s="73" t="s">
        <v>47</v>
      </c>
      <c r="BK91" s="57"/>
      <c r="BL91" s="58"/>
      <c r="BM91" s="35"/>
      <c r="BN91" s="56"/>
      <c r="BO91" s="57"/>
      <c r="BP91" s="58"/>
      <c r="BQ91" s="35"/>
      <c r="BR91" s="56"/>
      <c r="BS91" s="57"/>
      <c r="BT91" s="58"/>
      <c r="BU91" s="35"/>
      <c r="BV91" s="56"/>
      <c r="BW91" s="57"/>
      <c r="BX91" s="58"/>
    </row>
    <row r="92" spans="1:76" x14ac:dyDescent="0.2">
      <c r="A92" s="4">
        <f t="shared" si="64"/>
        <v>860000</v>
      </c>
      <c r="B92" s="4">
        <f t="shared" si="61"/>
        <v>870000</v>
      </c>
      <c r="D92" s="7">
        <f t="shared" si="65"/>
        <v>10000</v>
      </c>
      <c r="E92" s="57">
        <v>5878</v>
      </c>
      <c r="F92" s="9">
        <f t="shared" si="55"/>
        <v>4122</v>
      </c>
      <c r="G92" s="58">
        <v>22689</v>
      </c>
      <c r="H92" s="9">
        <f t="shared" si="56"/>
        <v>3.8599863899285469</v>
      </c>
      <c r="I92" s="9">
        <f t="shared" si="57"/>
        <v>2.2688999999999999</v>
      </c>
      <c r="J92" s="4"/>
      <c r="K92" s="59">
        <v>2018</v>
      </c>
      <c r="L92" s="27">
        <f t="shared" si="66"/>
        <v>7982</v>
      </c>
      <c r="M92" s="57">
        <v>4815</v>
      </c>
      <c r="N92" s="30">
        <f t="shared" si="67"/>
        <v>-4812.7311</v>
      </c>
      <c r="O92" s="35"/>
      <c r="P92" s="7">
        <f t="shared" si="68"/>
        <v>6833</v>
      </c>
      <c r="Q92" s="57">
        <v>1942</v>
      </c>
      <c r="R92" s="58">
        <v>214</v>
      </c>
      <c r="S92" s="4"/>
      <c r="T92" s="59">
        <v>37298</v>
      </c>
      <c r="U92" s="58">
        <v>475856</v>
      </c>
      <c r="V92" s="35"/>
      <c r="W92" s="7">
        <f t="shared" si="69"/>
        <v>513154</v>
      </c>
      <c r="X92" s="57">
        <v>512776</v>
      </c>
      <c r="Y92" s="58">
        <v>58208</v>
      </c>
      <c r="AA92" s="7">
        <f t="shared" si="58"/>
        <v>75.099370701009803</v>
      </c>
      <c r="AB92" s="4">
        <f t="shared" si="59"/>
        <v>264.04531410916582</v>
      </c>
      <c r="AC92" s="9">
        <f t="shared" si="60"/>
        <v>272</v>
      </c>
      <c r="AE92" s="7">
        <f t="shared" si="62"/>
        <v>18876093</v>
      </c>
      <c r="AF92" s="4">
        <f t="shared" si="74"/>
        <v>38557544</v>
      </c>
      <c r="AG92" s="9">
        <f t="shared" si="75"/>
        <v>3490032</v>
      </c>
      <c r="AI92" s="47">
        <f t="shared" si="46"/>
        <v>1.4634860237084737</v>
      </c>
      <c r="AJ92" s="48">
        <f t="shared" si="47"/>
        <v>5.1493305870236865</v>
      </c>
      <c r="AK92" s="49">
        <f t="shared" si="48"/>
        <v>46.728971962616825</v>
      </c>
      <c r="AM92" s="47">
        <f t="shared" si="49"/>
        <v>0.86023708473584082</v>
      </c>
      <c r="AN92" s="48">
        <f t="shared" si="50"/>
        <v>3.0267765190525231</v>
      </c>
      <c r="AO92" s="49">
        <f t="shared" si="51"/>
        <v>27.467289719626169</v>
      </c>
      <c r="AQ92" s="59">
        <v>62923</v>
      </c>
      <c r="AR92" s="58">
        <v>1080496</v>
      </c>
      <c r="AS92" s="35"/>
      <c r="AT92" s="7">
        <f t="shared" si="70"/>
        <v>1143419</v>
      </c>
      <c r="AU92" s="57">
        <v>76034</v>
      </c>
      <c r="AV92" s="58">
        <v>48792</v>
      </c>
      <c r="AW92" s="35"/>
      <c r="AX92" s="7">
        <f t="shared" si="63"/>
        <v>51473581</v>
      </c>
      <c r="AY92" s="65">
        <f t="shared" si="76"/>
        <v>4613349</v>
      </c>
      <c r="AZ92" s="66">
        <f t="shared" si="77"/>
        <v>2930668</v>
      </c>
      <c r="BA92" s="35"/>
      <c r="BB92" s="7">
        <f t="shared" si="52"/>
        <v>167.33777257427192</v>
      </c>
      <c r="BC92" s="4">
        <f t="shared" si="53"/>
        <v>39.152420185375902</v>
      </c>
      <c r="BD92" s="9">
        <f t="shared" si="54"/>
        <v>228</v>
      </c>
      <c r="BE92" s="35"/>
      <c r="BF92" s="41">
        <f t="shared" si="71"/>
        <v>4.0853948382390606E-2</v>
      </c>
      <c r="BG92" s="43">
        <f t="shared" si="72"/>
        <v>9.5586963343202887E-3</v>
      </c>
      <c r="BH92" s="44">
        <f t="shared" si="73"/>
        <v>5.56640625E-2</v>
      </c>
      <c r="BI92" s="35"/>
      <c r="BJ92" s="73" t="s">
        <v>47</v>
      </c>
      <c r="BK92" s="57"/>
      <c r="BL92" s="58"/>
      <c r="BM92" s="35"/>
      <c r="BN92" s="56"/>
      <c r="BO92" s="57"/>
      <c r="BP92" s="58"/>
      <c r="BQ92" s="35"/>
      <c r="BR92" s="56"/>
      <c r="BS92" s="57"/>
      <c r="BT92" s="58"/>
      <c r="BU92" s="35"/>
      <c r="BV92" s="56"/>
      <c r="BW92" s="57"/>
      <c r="BX92" s="58"/>
    </row>
    <row r="93" spans="1:76" x14ac:dyDescent="0.2">
      <c r="A93" s="4">
        <f t="shared" si="64"/>
        <v>870000</v>
      </c>
      <c r="B93" s="4">
        <f t="shared" si="61"/>
        <v>880000</v>
      </c>
      <c r="D93" s="7">
        <f t="shared" si="65"/>
        <v>10000</v>
      </c>
      <c r="E93" s="57">
        <v>5992</v>
      </c>
      <c r="F93" s="9">
        <f t="shared" si="55"/>
        <v>4008</v>
      </c>
      <c r="G93" s="58">
        <v>24175</v>
      </c>
      <c r="H93" s="9">
        <f t="shared" si="56"/>
        <v>4.0345460614152202</v>
      </c>
      <c r="I93" s="9">
        <f t="shared" si="57"/>
        <v>2.4175</v>
      </c>
      <c r="J93" s="4"/>
      <c r="K93" s="59">
        <v>2495</v>
      </c>
      <c r="L93" s="27">
        <f t="shared" si="66"/>
        <v>7505</v>
      </c>
      <c r="M93" s="57">
        <v>5894</v>
      </c>
      <c r="N93" s="30">
        <f t="shared" si="67"/>
        <v>-5891.5825000000004</v>
      </c>
      <c r="O93" s="35"/>
      <c r="P93" s="7">
        <f t="shared" si="68"/>
        <v>8389</v>
      </c>
      <c r="Q93" s="57">
        <v>1923</v>
      </c>
      <c r="R93" s="58">
        <v>222</v>
      </c>
      <c r="S93" s="4"/>
      <c r="T93" s="59">
        <v>53605</v>
      </c>
      <c r="U93" s="58">
        <v>597496</v>
      </c>
      <c r="V93" s="35"/>
      <c r="W93" s="7">
        <f t="shared" si="69"/>
        <v>651101</v>
      </c>
      <c r="X93" s="57">
        <v>514448</v>
      </c>
      <c r="Y93" s="58">
        <v>60384</v>
      </c>
      <c r="AA93" s="7">
        <f t="shared" si="58"/>
        <v>77.613660746215288</v>
      </c>
      <c r="AB93" s="4">
        <f t="shared" si="59"/>
        <v>267.52366094643787</v>
      </c>
      <c r="AC93" s="9">
        <f t="shared" si="60"/>
        <v>272</v>
      </c>
      <c r="AE93" s="7">
        <f t="shared" si="62"/>
        <v>19527194</v>
      </c>
      <c r="AF93" s="4">
        <f t="shared" si="74"/>
        <v>39071992</v>
      </c>
      <c r="AG93" s="9">
        <f t="shared" si="75"/>
        <v>3550416</v>
      </c>
      <c r="AI93" s="47">
        <f t="shared" si="46"/>
        <v>1.1920371915603767</v>
      </c>
      <c r="AJ93" s="48">
        <f t="shared" si="47"/>
        <v>5.2002080083203328</v>
      </c>
      <c r="AK93" s="49">
        <f t="shared" si="48"/>
        <v>45.045045045045043</v>
      </c>
      <c r="AM93" s="47">
        <f t="shared" si="49"/>
        <v>0.7142686851829777</v>
      </c>
      <c r="AN93" s="48">
        <f t="shared" si="50"/>
        <v>3.1159646385855435</v>
      </c>
      <c r="AO93" s="49">
        <f t="shared" si="51"/>
        <v>26.990990990990991</v>
      </c>
      <c r="AQ93" s="59">
        <v>97493</v>
      </c>
      <c r="AR93" s="58">
        <v>1367024</v>
      </c>
      <c r="AS93" s="35"/>
      <c r="AT93" s="7">
        <f t="shared" si="70"/>
        <v>1464517</v>
      </c>
      <c r="AU93" s="57">
        <v>81916</v>
      </c>
      <c r="AV93" s="58">
        <v>50632</v>
      </c>
      <c r="AW93" s="35"/>
      <c r="AX93" s="7">
        <f t="shared" si="63"/>
        <v>52938098</v>
      </c>
      <c r="AY93" s="65">
        <f t="shared" si="76"/>
        <v>4695265</v>
      </c>
      <c r="AZ93" s="66">
        <f t="shared" si="77"/>
        <v>2981300</v>
      </c>
      <c r="BA93" s="35"/>
      <c r="BB93" s="7">
        <f t="shared" si="52"/>
        <v>174.5758731672428</v>
      </c>
      <c r="BC93" s="4">
        <f t="shared" si="53"/>
        <v>42.598023920956841</v>
      </c>
      <c r="BD93" s="9">
        <f t="shared" si="54"/>
        <v>228.07207207207207</v>
      </c>
      <c r="BE93" s="35"/>
      <c r="BF93" s="41">
        <f t="shared" si="71"/>
        <v>4.2621062784971388E-2</v>
      </c>
      <c r="BG93" s="43">
        <f t="shared" si="72"/>
        <v>1.0399908183827354E-2</v>
      </c>
      <c r="BH93" s="44">
        <f t="shared" si="73"/>
        <v>5.5681658220720721E-2</v>
      </c>
      <c r="BI93" s="35"/>
      <c r="BJ93" s="73" t="s">
        <v>47</v>
      </c>
      <c r="BK93" s="57"/>
      <c r="BL93" s="58"/>
      <c r="BM93" s="35"/>
      <c r="BN93" s="56"/>
      <c r="BO93" s="57"/>
      <c r="BP93" s="58"/>
      <c r="BQ93" s="35"/>
      <c r="BR93" s="56"/>
      <c r="BS93" s="57"/>
      <c r="BT93" s="58"/>
      <c r="BU93" s="35"/>
      <c r="BV93" s="56"/>
      <c r="BW93" s="57"/>
      <c r="BX93" s="58"/>
    </row>
    <row r="94" spans="1:76" x14ac:dyDescent="0.2">
      <c r="A94" s="4">
        <f t="shared" si="64"/>
        <v>880000</v>
      </c>
      <c r="B94" s="4">
        <f t="shared" si="61"/>
        <v>890000</v>
      </c>
      <c r="D94" s="7">
        <f t="shared" si="65"/>
        <v>10000</v>
      </c>
      <c r="E94" s="57">
        <v>6036</v>
      </c>
      <c r="F94" s="9">
        <f t="shared" si="55"/>
        <v>3964</v>
      </c>
      <c r="G94" s="58">
        <v>24999</v>
      </c>
      <c r="H94" s="9">
        <f t="shared" si="56"/>
        <v>4.1416500994035781</v>
      </c>
      <c r="I94" s="9">
        <f t="shared" si="57"/>
        <v>2.4998999999999998</v>
      </c>
      <c r="J94" s="4"/>
      <c r="K94" s="59">
        <v>1645</v>
      </c>
      <c r="L94" s="27">
        <f t="shared" si="66"/>
        <v>8355</v>
      </c>
      <c r="M94" s="57">
        <v>5092</v>
      </c>
      <c r="N94" s="30">
        <f t="shared" si="67"/>
        <v>-5089.5001000000002</v>
      </c>
      <c r="O94" s="35"/>
      <c r="P94" s="7">
        <f t="shared" si="68"/>
        <v>6737</v>
      </c>
      <c r="Q94" s="57">
        <v>1932</v>
      </c>
      <c r="R94" s="58">
        <v>248</v>
      </c>
      <c r="S94" s="4"/>
      <c r="T94" s="59">
        <v>39291</v>
      </c>
      <c r="U94" s="58">
        <v>405384</v>
      </c>
      <c r="V94" s="35"/>
      <c r="W94" s="7">
        <f t="shared" si="69"/>
        <v>444675</v>
      </c>
      <c r="X94" s="57">
        <v>513544</v>
      </c>
      <c r="Y94" s="58">
        <v>67456</v>
      </c>
      <c r="AA94" s="7">
        <f t="shared" si="58"/>
        <v>66.004898322695567</v>
      </c>
      <c r="AB94" s="4">
        <f t="shared" si="59"/>
        <v>265.8095238095238</v>
      </c>
      <c r="AC94" s="9">
        <f t="shared" si="60"/>
        <v>272</v>
      </c>
      <c r="AE94" s="7">
        <f t="shared" si="62"/>
        <v>19971869</v>
      </c>
      <c r="AF94" s="4">
        <f t="shared" si="74"/>
        <v>39585536</v>
      </c>
      <c r="AG94" s="9">
        <f t="shared" si="75"/>
        <v>3617872</v>
      </c>
      <c r="AI94" s="47">
        <f t="shared" si="46"/>
        <v>1.48434021077631</v>
      </c>
      <c r="AJ94" s="48">
        <f t="shared" si="47"/>
        <v>5.1759834368530022</v>
      </c>
      <c r="AK94" s="49">
        <f t="shared" si="48"/>
        <v>40.322580645161288</v>
      </c>
      <c r="AM94" s="47">
        <f t="shared" si="49"/>
        <v>0.8959477512245807</v>
      </c>
      <c r="AN94" s="48">
        <f t="shared" si="50"/>
        <v>3.1242236024844718</v>
      </c>
      <c r="AO94" s="49">
        <f t="shared" si="51"/>
        <v>24.338709677419356</v>
      </c>
      <c r="AQ94" s="59">
        <v>95524</v>
      </c>
      <c r="AR94" s="58">
        <v>1223176</v>
      </c>
      <c r="AS94" s="35"/>
      <c r="AT94" s="7">
        <f t="shared" si="70"/>
        <v>1318700</v>
      </c>
      <c r="AU94" s="57">
        <v>82622</v>
      </c>
      <c r="AV94" s="58">
        <v>55811</v>
      </c>
      <c r="AW94" s="35"/>
      <c r="AX94" s="7">
        <f t="shared" si="63"/>
        <v>54256798</v>
      </c>
      <c r="AY94" s="65">
        <f t="shared" si="76"/>
        <v>4777887</v>
      </c>
      <c r="AZ94" s="66">
        <f t="shared" si="77"/>
        <v>3037111</v>
      </c>
      <c r="BA94" s="35"/>
      <c r="BB94" s="7">
        <f t="shared" si="52"/>
        <v>195.73994359507199</v>
      </c>
      <c r="BC94" s="4">
        <f t="shared" si="53"/>
        <v>42.765010351966872</v>
      </c>
      <c r="BD94" s="9">
        <f t="shared" si="54"/>
        <v>225.04435483870967</v>
      </c>
      <c r="BE94" s="35"/>
      <c r="BF94" s="41">
        <f t="shared" si="71"/>
        <v>4.7788072166765623E-2</v>
      </c>
      <c r="BG94" s="43">
        <f t="shared" si="72"/>
        <v>1.0440676355460662E-2</v>
      </c>
      <c r="BH94" s="44">
        <f t="shared" si="73"/>
        <v>5.4942469443044352E-2</v>
      </c>
      <c r="BI94" s="35"/>
      <c r="BJ94" s="73" t="s">
        <v>47</v>
      </c>
      <c r="BK94" s="57"/>
      <c r="BL94" s="58"/>
      <c r="BM94" s="35"/>
      <c r="BN94" s="56"/>
      <c r="BO94" s="57"/>
      <c r="BP94" s="58"/>
      <c r="BQ94" s="35"/>
      <c r="BR94" s="56"/>
      <c r="BS94" s="57"/>
      <c r="BT94" s="58"/>
      <c r="BU94" s="35"/>
      <c r="BV94" s="56"/>
      <c r="BW94" s="57"/>
      <c r="BX94" s="58"/>
    </row>
    <row r="95" spans="1:76" x14ac:dyDescent="0.2">
      <c r="A95" s="4">
        <f t="shared" si="64"/>
        <v>890000</v>
      </c>
      <c r="B95" s="4">
        <f t="shared" si="61"/>
        <v>900000</v>
      </c>
      <c r="D95" s="7">
        <f t="shared" si="65"/>
        <v>10000</v>
      </c>
      <c r="E95" s="57">
        <v>6197</v>
      </c>
      <c r="F95" s="9">
        <f t="shared" si="55"/>
        <v>3803</v>
      </c>
      <c r="G95" s="58">
        <v>23435</v>
      </c>
      <c r="H95" s="9">
        <f t="shared" si="56"/>
        <v>3.7816685492980473</v>
      </c>
      <c r="I95" s="9">
        <f t="shared" si="57"/>
        <v>2.3435000000000001</v>
      </c>
      <c r="J95" s="4"/>
      <c r="K95" s="59">
        <v>1625</v>
      </c>
      <c r="L95" s="27">
        <f t="shared" si="66"/>
        <v>8375</v>
      </c>
      <c r="M95" s="57">
        <v>2651</v>
      </c>
      <c r="N95" s="30">
        <f t="shared" si="67"/>
        <v>-2648.6565000000001</v>
      </c>
      <c r="O95" s="35"/>
      <c r="P95" s="7">
        <f t="shared" si="68"/>
        <v>4276</v>
      </c>
      <c r="Q95" s="57">
        <v>1925</v>
      </c>
      <c r="R95" s="58">
        <v>297</v>
      </c>
      <c r="S95" s="4"/>
      <c r="T95" s="59">
        <v>30073</v>
      </c>
      <c r="U95" s="58">
        <v>388456</v>
      </c>
      <c r="V95" s="35"/>
      <c r="W95" s="7">
        <f t="shared" si="69"/>
        <v>418529</v>
      </c>
      <c r="X95" s="57">
        <v>513200</v>
      </c>
      <c r="Y95" s="58">
        <v>80784</v>
      </c>
      <c r="AA95" s="7">
        <f t="shared" si="58"/>
        <v>97.878624883068284</v>
      </c>
      <c r="AB95" s="4">
        <f t="shared" si="59"/>
        <v>266.59740259740261</v>
      </c>
      <c r="AC95" s="9">
        <f t="shared" si="60"/>
        <v>272</v>
      </c>
      <c r="AE95" s="7">
        <f t="shared" si="62"/>
        <v>20390398</v>
      </c>
      <c r="AF95" s="4">
        <f t="shared" si="74"/>
        <v>40098736</v>
      </c>
      <c r="AG95" s="9">
        <f t="shared" si="75"/>
        <v>3698656</v>
      </c>
      <c r="AI95" s="47">
        <f t="shared" si="46"/>
        <v>2.3386342376052385</v>
      </c>
      <c r="AJ95" s="48">
        <f t="shared" si="47"/>
        <v>5.1948051948051948</v>
      </c>
      <c r="AK95" s="49">
        <f t="shared" si="48"/>
        <v>33.670033670033668</v>
      </c>
      <c r="AM95" s="47">
        <f t="shared" si="49"/>
        <v>1.4492516370439663</v>
      </c>
      <c r="AN95" s="48">
        <f t="shared" si="50"/>
        <v>3.2192207792207794</v>
      </c>
      <c r="AO95" s="49">
        <f t="shared" si="51"/>
        <v>20.865319865319865</v>
      </c>
      <c r="AQ95" s="59">
        <v>38719</v>
      </c>
      <c r="AR95" s="58">
        <v>609656</v>
      </c>
      <c r="AS95" s="35"/>
      <c r="AT95" s="7">
        <f t="shared" si="70"/>
        <v>648375</v>
      </c>
      <c r="AU95" s="57">
        <v>89229</v>
      </c>
      <c r="AV95" s="58">
        <v>66958</v>
      </c>
      <c r="AW95" s="35"/>
      <c r="AX95" s="7">
        <f t="shared" si="63"/>
        <v>54905173</v>
      </c>
      <c r="AY95" s="65">
        <f t="shared" si="76"/>
        <v>4867116</v>
      </c>
      <c r="AZ95" s="66">
        <f t="shared" si="77"/>
        <v>3104069</v>
      </c>
      <c r="BA95" s="35"/>
      <c r="BB95" s="7">
        <f t="shared" si="52"/>
        <v>151.63119738072965</v>
      </c>
      <c r="BC95" s="4">
        <f t="shared" si="53"/>
        <v>46.352727272727272</v>
      </c>
      <c r="BD95" s="9">
        <f t="shared" si="54"/>
        <v>225.44781144781146</v>
      </c>
      <c r="BE95" s="35"/>
      <c r="BF95" s="41">
        <f t="shared" si="71"/>
        <v>3.7019335298029699E-2</v>
      </c>
      <c r="BG95" s="43">
        <f t="shared" si="72"/>
        <v>1.1316583806818182E-2</v>
      </c>
      <c r="BH95" s="44">
        <f t="shared" si="73"/>
        <v>5.5040969591750845E-2</v>
      </c>
      <c r="BI95" s="35"/>
      <c r="BJ95" s="73" t="s">
        <v>47</v>
      </c>
      <c r="BK95" s="57"/>
      <c r="BL95" s="58"/>
      <c r="BM95" s="35"/>
      <c r="BN95" s="56"/>
      <c r="BO95" s="57"/>
      <c r="BP95" s="58"/>
      <c r="BQ95" s="35"/>
      <c r="BR95" s="56"/>
      <c r="BS95" s="57"/>
      <c r="BT95" s="58"/>
      <c r="BU95" s="35"/>
      <c r="BV95" s="56"/>
      <c r="BW95" s="57"/>
      <c r="BX95" s="58"/>
    </row>
    <row r="96" spans="1:76" x14ac:dyDescent="0.2">
      <c r="A96" s="4">
        <f t="shared" si="64"/>
        <v>900000</v>
      </c>
      <c r="B96" s="4">
        <f t="shared" si="61"/>
        <v>910000</v>
      </c>
      <c r="D96" s="7">
        <f t="shared" si="65"/>
        <v>10000</v>
      </c>
      <c r="E96" s="57">
        <v>6965</v>
      </c>
      <c r="F96" s="9">
        <f t="shared" si="55"/>
        <v>3035</v>
      </c>
      <c r="G96" s="58">
        <v>33704</v>
      </c>
      <c r="H96" s="9">
        <f t="shared" si="56"/>
        <v>4.8390524048815502</v>
      </c>
      <c r="I96" s="9">
        <f t="shared" si="57"/>
        <v>3.3704000000000001</v>
      </c>
      <c r="J96" s="4"/>
      <c r="K96" s="59">
        <v>2836</v>
      </c>
      <c r="L96" s="27">
        <f t="shared" si="66"/>
        <v>7164</v>
      </c>
      <c r="M96" s="57">
        <v>8290</v>
      </c>
      <c r="N96" s="30">
        <f t="shared" si="67"/>
        <v>-8286.6296000000002</v>
      </c>
      <c r="O96" s="35"/>
      <c r="P96" s="7">
        <f t="shared" si="68"/>
        <v>11126</v>
      </c>
      <c r="Q96" s="57">
        <v>1969</v>
      </c>
      <c r="R96" s="58">
        <v>353</v>
      </c>
      <c r="S96" s="4"/>
      <c r="T96" s="59">
        <v>61143</v>
      </c>
      <c r="U96" s="58">
        <v>691856</v>
      </c>
      <c r="V96" s="35"/>
      <c r="W96" s="7">
        <f t="shared" si="69"/>
        <v>752999</v>
      </c>
      <c r="X96" s="57">
        <v>526896</v>
      </c>
      <c r="Y96" s="58">
        <v>96016</v>
      </c>
      <c r="AA96" s="7">
        <f t="shared" si="58"/>
        <v>67.679219845407161</v>
      </c>
      <c r="AB96" s="4">
        <f t="shared" si="59"/>
        <v>267.5957338750635</v>
      </c>
      <c r="AC96" s="9">
        <f t="shared" si="60"/>
        <v>272</v>
      </c>
      <c r="AE96" s="7">
        <f t="shared" si="62"/>
        <v>21143397</v>
      </c>
      <c r="AF96" s="4">
        <f t="shared" si="74"/>
        <v>40625632</v>
      </c>
      <c r="AG96" s="9">
        <f t="shared" si="75"/>
        <v>3794672</v>
      </c>
      <c r="AI96" s="47">
        <f t="shared" si="46"/>
        <v>0.89879561387740425</v>
      </c>
      <c r="AJ96" s="48">
        <f t="shared" si="47"/>
        <v>5.078720162519045</v>
      </c>
      <c r="AK96" s="49">
        <f t="shared" si="48"/>
        <v>28.328611898016998</v>
      </c>
      <c r="AM96" s="47">
        <f t="shared" si="49"/>
        <v>0.62601114506561206</v>
      </c>
      <c r="AN96" s="48">
        <f t="shared" si="50"/>
        <v>3.5373285931945149</v>
      </c>
      <c r="AO96" s="49">
        <f t="shared" si="51"/>
        <v>19.730878186968837</v>
      </c>
      <c r="AQ96" s="59">
        <v>129918</v>
      </c>
      <c r="AR96" s="58">
        <v>1971168</v>
      </c>
      <c r="AS96" s="35"/>
      <c r="AT96" s="7">
        <f t="shared" si="70"/>
        <v>2101086</v>
      </c>
      <c r="AU96" s="57">
        <v>105579</v>
      </c>
      <c r="AV96" s="58">
        <v>78825</v>
      </c>
      <c r="AW96" s="35"/>
      <c r="AX96" s="7">
        <f t="shared" si="63"/>
        <v>57006259</v>
      </c>
      <c r="AY96" s="65">
        <f t="shared" si="76"/>
        <v>4972695</v>
      </c>
      <c r="AZ96" s="66">
        <f t="shared" si="77"/>
        <v>3182894</v>
      </c>
      <c r="BA96" s="35"/>
      <c r="BB96" s="7">
        <f t="shared" si="52"/>
        <v>188.84468811792198</v>
      </c>
      <c r="BC96" s="4">
        <f t="shared" si="53"/>
        <v>53.620619603859829</v>
      </c>
      <c r="BD96" s="9">
        <f t="shared" si="54"/>
        <v>223.30028328611897</v>
      </c>
      <c r="BE96" s="35"/>
      <c r="BF96" s="41">
        <f t="shared" si="71"/>
        <v>4.6104660185039545E-2</v>
      </c>
      <c r="BG96" s="43">
        <f t="shared" si="72"/>
        <v>1.3090971582973591E-2</v>
      </c>
      <c r="BH96" s="44">
        <f t="shared" si="73"/>
        <v>5.4516670724150139E-2</v>
      </c>
      <c r="BI96" s="35"/>
      <c r="BJ96" s="73" t="s">
        <v>47</v>
      </c>
      <c r="BK96" s="57"/>
      <c r="BL96" s="58"/>
      <c r="BM96" s="35"/>
      <c r="BN96" s="56"/>
      <c r="BO96" s="57"/>
      <c r="BP96" s="58"/>
      <c r="BQ96" s="35"/>
      <c r="BR96" s="56"/>
      <c r="BS96" s="57"/>
      <c r="BT96" s="58"/>
      <c r="BU96" s="35"/>
      <c r="BV96" s="56"/>
      <c r="BW96" s="57"/>
      <c r="BX96" s="58"/>
    </row>
    <row r="97" spans="1:76" x14ac:dyDescent="0.2">
      <c r="A97" s="4">
        <f t="shared" si="64"/>
        <v>910000</v>
      </c>
      <c r="B97" s="4">
        <f t="shared" si="61"/>
        <v>920000</v>
      </c>
      <c r="D97" s="7">
        <f t="shared" si="65"/>
        <v>10000</v>
      </c>
      <c r="E97" s="57">
        <v>7132</v>
      </c>
      <c r="F97" s="9">
        <f t="shared" si="55"/>
        <v>2868</v>
      </c>
      <c r="G97" s="58">
        <v>35293</v>
      </c>
      <c r="H97" s="9">
        <f t="shared" si="56"/>
        <v>4.9485417835109367</v>
      </c>
      <c r="I97" s="9">
        <f t="shared" si="57"/>
        <v>3.5293000000000001</v>
      </c>
      <c r="J97" s="4"/>
      <c r="K97" s="59">
        <v>3725</v>
      </c>
      <c r="L97" s="27">
        <f t="shared" si="66"/>
        <v>6275</v>
      </c>
      <c r="M97" s="57">
        <v>11978</v>
      </c>
      <c r="N97" s="30">
        <f t="shared" si="67"/>
        <v>-11974.4707</v>
      </c>
      <c r="O97" s="35"/>
      <c r="P97" s="7">
        <f t="shared" si="68"/>
        <v>15703</v>
      </c>
      <c r="Q97" s="57">
        <v>1976</v>
      </c>
      <c r="R97" s="58">
        <v>342</v>
      </c>
      <c r="S97" s="4"/>
      <c r="T97" s="59">
        <v>102205</v>
      </c>
      <c r="U97" s="58">
        <v>932688</v>
      </c>
      <c r="V97" s="35"/>
      <c r="W97" s="7">
        <f t="shared" si="69"/>
        <v>1034893</v>
      </c>
      <c r="X97" s="57">
        <v>532472</v>
      </c>
      <c r="Y97" s="58">
        <v>93024</v>
      </c>
      <c r="AA97" s="7">
        <f t="shared" si="58"/>
        <v>65.904158441062222</v>
      </c>
      <c r="AB97" s="4">
        <f t="shared" si="59"/>
        <v>269.46963562753035</v>
      </c>
      <c r="AC97" s="9">
        <f t="shared" si="60"/>
        <v>272</v>
      </c>
      <c r="AE97" s="7">
        <f t="shared" si="62"/>
        <v>22178290</v>
      </c>
      <c r="AF97" s="4">
        <f t="shared" si="74"/>
        <v>41158104</v>
      </c>
      <c r="AG97" s="9">
        <f t="shared" si="75"/>
        <v>3887696</v>
      </c>
      <c r="AI97" s="47">
        <f t="shared" si="46"/>
        <v>0.63682098961981792</v>
      </c>
      <c r="AJ97" s="48">
        <f t="shared" si="47"/>
        <v>5.0607287449392713</v>
      </c>
      <c r="AK97" s="49">
        <f t="shared" si="48"/>
        <v>29.239766081871345</v>
      </c>
      <c r="AM97" s="47">
        <f t="shared" si="49"/>
        <v>0.45418072979685409</v>
      </c>
      <c r="AN97" s="48">
        <f t="shared" si="50"/>
        <v>3.6093117408906883</v>
      </c>
      <c r="AO97" s="49">
        <f t="shared" si="51"/>
        <v>20.853801169590643</v>
      </c>
      <c r="AQ97" s="59">
        <v>234475</v>
      </c>
      <c r="AR97" s="58">
        <v>2852216</v>
      </c>
      <c r="AS97" s="35"/>
      <c r="AT97" s="7">
        <f t="shared" si="70"/>
        <v>3086691</v>
      </c>
      <c r="AU97" s="57">
        <v>107932</v>
      </c>
      <c r="AV97" s="58">
        <v>76977</v>
      </c>
      <c r="AW97" s="35"/>
      <c r="AX97" s="7">
        <f t="shared" si="63"/>
        <v>60092950</v>
      </c>
      <c r="AY97" s="65">
        <f t="shared" si="76"/>
        <v>5080627</v>
      </c>
      <c r="AZ97" s="66">
        <f t="shared" si="77"/>
        <v>3259871</v>
      </c>
      <c r="BA97" s="35"/>
      <c r="BB97" s="7">
        <f t="shared" si="52"/>
        <v>196.56696172705853</v>
      </c>
      <c r="BC97" s="4">
        <f t="shared" si="53"/>
        <v>54.621457489878544</v>
      </c>
      <c r="BD97" s="9">
        <f t="shared" si="54"/>
        <v>225.07894736842104</v>
      </c>
      <c r="BE97" s="35"/>
      <c r="BF97" s="41">
        <f t="shared" si="71"/>
        <v>4.7989980890395148E-2</v>
      </c>
      <c r="BG97" s="43">
        <f t="shared" si="72"/>
        <v>1.3335316769989879E-2</v>
      </c>
      <c r="BH97" s="44">
        <f t="shared" si="73"/>
        <v>5.4950914884868418E-2</v>
      </c>
      <c r="BI97" s="35"/>
      <c r="BJ97" s="73" t="s">
        <v>47</v>
      </c>
      <c r="BK97" s="57"/>
      <c r="BL97" s="58"/>
      <c r="BM97" s="35"/>
      <c r="BN97" s="56"/>
      <c r="BO97" s="57"/>
      <c r="BP97" s="58"/>
      <c r="BQ97" s="35"/>
      <c r="BR97" s="56"/>
      <c r="BS97" s="57"/>
      <c r="BT97" s="58"/>
      <c r="BU97" s="35"/>
      <c r="BV97" s="56"/>
      <c r="BW97" s="57"/>
      <c r="BX97" s="58"/>
    </row>
    <row r="98" spans="1:76" x14ac:dyDescent="0.2">
      <c r="A98" s="4">
        <f t="shared" si="64"/>
        <v>920000</v>
      </c>
      <c r="B98" s="4">
        <f t="shared" si="61"/>
        <v>930000</v>
      </c>
      <c r="D98" s="7">
        <f t="shared" si="65"/>
        <v>10000</v>
      </c>
      <c r="E98" s="57">
        <v>6982</v>
      </c>
      <c r="F98" s="9">
        <f t="shared" si="55"/>
        <v>3018</v>
      </c>
      <c r="G98" s="58">
        <v>31010</v>
      </c>
      <c r="H98" s="9">
        <f t="shared" si="56"/>
        <v>4.4414207963334285</v>
      </c>
      <c r="I98" s="9">
        <f t="shared" si="57"/>
        <v>3.101</v>
      </c>
      <c r="J98" s="4"/>
      <c r="K98" s="59">
        <v>3052</v>
      </c>
      <c r="L98" s="27">
        <f t="shared" si="66"/>
        <v>6948</v>
      </c>
      <c r="M98" s="57">
        <v>6026</v>
      </c>
      <c r="N98" s="30">
        <f t="shared" si="67"/>
        <v>-6022.8990000000003</v>
      </c>
      <c r="O98" s="35"/>
      <c r="P98" s="7">
        <f t="shared" si="68"/>
        <v>9078</v>
      </c>
      <c r="Q98" s="57">
        <v>1975</v>
      </c>
      <c r="R98" s="58">
        <v>370</v>
      </c>
      <c r="S98" s="4"/>
      <c r="T98" s="59">
        <v>76468</v>
      </c>
      <c r="U98" s="58">
        <v>761496</v>
      </c>
      <c r="V98" s="35"/>
      <c r="W98" s="7">
        <f t="shared" si="69"/>
        <v>837964</v>
      </c>
      <c r="X98" s="57">
        <v>532736</v>
      </c>
      <c r="Y98" s="58">
        <v>100640</v>
      </c>
      <c r="AA98" s="7">
        <f t="shared" si="58"/>
        <v>92.307116104868911</v>
      </c>
      <c r="AB98" s="4">
        <f t="shared" si="59"/>
        <v>269.73974683544304</v>
      </c>
      <c r="AC98" s="9">
        <f t="shared" si="60"/>
        <v>272</v>
      </c>
      <c r="AE98" s="7">
        <f t="shared" si="62"/>
        <v>23016254</v>
      </c>
      <c r="AF98" s="4">
        <f t="shared" si="74"/>
        <v>41690840</v>
      </c>
      <c r="AG98" s="9">
        <f t="shared" si="75"/>
        <v>3988336</v>
      </c>
      <c r="AI98" s="47">
        <f t="shared" si="46"/>
        <v>1.1015642211940957</v>
      </c>
      <c r="AJ98" s="48">
        <f t="shared" si="47"/>
        <v>5.0632911392405067</v>
      </c>
      <c r="AK98" s="49">
        <f t="shared" si="48"/>
        <v>27.027027027027028</v>
      </c>
      <c r="AM98" s="47">
        <f t="shared" si="49"/>
        <v>0.7691121392377176</v>
      </c>
      <c r="AN98" s="48">
        <f t="shared" si="50"/>
        <v>3.5351898734177216</v>
      </c>
      <c r="AO98" s="49">
        <f t="shared" si="51"/>
        <v>18.870270270270272</v>
      </c>
      <c r="AQ98" s="59">
        <v>125413</v>
      </c>
      <c r="AR98" s="58">
        <v>1477488</v>
      </c>
      <c r="AS98" s="35"/>
      <c r="AT98" s="7">
        <f t="shared" si="70"/>
        <v>1602901</v>
      </c>
      <c r="AU98" s="57">
        <v>113506</v>
      </c>
      <c r="AV98" s="58">
        <v>83438</v>
      </c>
      <c r="AW98" s="35"/>
      <c r="AX98" s="7">
        <f t="shared" si="63"/>
        <v>61695851</v>
      </c>
      <c r="AY98" s="65">
        <f t="shared" si="76"/>
        <v>5194133</v>
      </c>
      <c r="AZ98" s="66">
        <f t="shared" si="77"/>
        <v>3343309</v>
      </c>
      <c r="BA98" s="35"/>
      <c r="BB98" s="7">
        <f t="shared" si="52"/>
        <v>176.5698391716237</v>
      </c>
      <c r="BC98" s="4">
        <f t="shared" si="53"/>
        <v>57.471392405063291</v>
      </c>
      <c r="BD98" s="9">
        <f t="shared" si="54"/>
        <v>225.5081081081081</v>
      </c>
      <c r="BE98" s="35"/>
      <c r="BF98" s="41">
        <f t="shared" si="71"/>
        <v>4.3107870891509692E-2</v>
      </c>
      <c r="BG98" s="43">
        <f t="shared" si="72"/>
        <v>1.4031101661392405E-2</v>
      </c>
      <c r="BH98" s="44">
        <f t="shared" si="73"/>
        <v>5.505569045608108E-2</v>
      </c>
      <c r="BI98" s="35"/>
      <c r="BJ98" s="73" t="s">
        <v>47</v>
      </c>
      <c r="BK98" s="57"/>
      <c r="BL98" s="58"/>
      <c r="BM98" s="35"/>
      <c r="BN98" s="56"/>
      <c r="BO98" s="57"/>
      <c r="BP98" s="58"/>
      <c r="BQ98" s="35"/>
      <c r="BR98" s="56"/>
      <c r="BS98" s="57"/>
      <c r="BT98" s="58"/>
      <c r="BU98" s="35"/>
      <c r="BV98" s="56"/>
      <c r="BW98" s="57"/>
      <c r="BX98" s="58"/>
    </row>
    <row r="99" spans="1:76" x14ac:dyDescent="0.2">
      <c r="A99" s="4">
        <f t="shared" si="64"/>
        <v>930000</v>
      </c>
      <c r="B99" s="4">
        <f t="shared" si="61"/>
        <v>940000</v>
      </c>
      <c r="D99" s="7">
        <f t="shared" si="65"/>
        <v>10000</v>
      </c>
      <c r="E99" s="57">
        <v>6758</v>
      </c>
      <c r="F99" s="9">
        <f t="shared" si="55"/>
        <v>3242</v>
      </c>
      <c r="G99" s="58">
        <v>28695</v>
      </c>
      <c r="H99" s="9">
        <f t="shared" si="56"/>
        <v>4.2460787215152411</v>
      </c>
      <c r="I99" s="9">
        <f t="shared" si="57"/>
        <v>2.8694999999999999</v>
      </c>
      <c r="J99" s="4"/>
      <c r="K99" s="59">
        <v>2139</v>
      </c>
      <c r="L99" s="27">
        <f t="shared" si="66"/>
        <v>7861</v>
      </c>
      <c r="M99" s="57">
        <v>3321</v>
      </c>
      <c r="N99" s="30">
        <f t="shared" si="67"/>
        <v>-3318.1305000000002</v>
      </c>
      <c r="O99" s="35"/>
      <c r="P99" s="7">
        <f t="shared" si="68"/>
        <v>5460</v>
      </c>
      <c r="Q99" s="57">
        <v>1965</v>
      </c>
      <c r="R99" s="58">
        <v>378</v>
      </c>
      <c r="S99" s="4"/>
      <c r="T99" s="59">
        <v>47891</v>
      </c>
      <c r="U99" s="58">
        <v>526392</v>
      </c>
      <c r="V99" s="35"/>
      <c r="W99" s="7">
        <f t="shared" si="69"/>
        <v>574283</v>
      </c>
      <c r="X99" s="57">
        <v>527264</v>
      </c>
      <c r="Y99" s="58">
        <v>102816</v>
      </c>
      <c r="AA99" s="7">
        <f t="shared" si="58"/>
        <v>105.18003663003662</v>
      </c>
      <c r="AB99" s="4">
        <f t="shared" si="59"/>
        <v>268.32773536895672</v>
      </c>
      <c r="AC99" s="9">
        <f t="shared" si="60"/>
        <v>272</v>
      </c>
      <c r="AE99" s="7">
        <f t="shared" si="62"/>
        <v>23590537</v>
      </c>
      <c r="AF99" s="4">
        <f t="shared" si="74"/>
        <v>42218104</v>
      </c>
      <c r="AG99" s="9">
        <f t="shared" si="75"/>
        <v>4091152</v>
      </c>
      <c r="AI99" s="47">
        <f t="shared" si="46"/>
        <v>1.8315018315018314</v>
      </c>
      <c r="AJ99" s="48">
        <f t="shared" si="47"/>
        <v>5.0890585241730282</v>
      </c>
      <c r="AK99" s="49">
        <f t="shared" si="48"/>
        <v>26.455026455026456</v>
      </c>
      <c r="AM99" s="47">
        <f t="shared" si="49"/>
        <v>1.2377289377289378</v>
      </c>
      <c r="AN99" s="48">
        <f t="shared" si="50"/>
        <v>3.4391857506361325</v>
      </c>
      <c r="AO99" s="49">
        <f t="shared" si="51"/>
        <v>17.87830687830688</v>
      </c>
      <c r="AQ99" s="59">
        <v>67024</v>
      </c>
      <c r="AR99" s="58">
        <v>802072</v>
      </c>
      <c r="AS99" s="35"/>
      <c r="AT99" s="7">
        <f t="shared" si="70"/>
        <v>869096</v>
      </c>
      <c r="AU99" s="57">
        <v>111438</v>
      </c>
      <c r="AV99" s="58">
        <v>85077</v>
      </c>
      <c r="AW99" s="35"/>
      <c r="AX99" s="7">
        <f t="shared" si="63"/>
        <v>62564947</v>
      </c>
      <c r="AY99" s="65">
        <f t="shared" si="76"/>
        <v>5305571</v>
      </c>
      <c r="AZ99" s="66">
        <f t="shared" si="77"/>
        <v>3428386</v>
      </c>
      <c r="BA99" s="35"/>
      <c r="BB99" s="7">
        <f t="shared" si="52"/>
        <v>159.17509157509159</v>
      </c>
      <c r="BC99" s="4">
        <f t="shared" si="53"/>
        <v>56.711450381679391</v>
      </c>
      <c r="BD99" s="9">
        <f t="shared" si="54"/>
        <v>225.07142857142858</v>
      </c>
      <c r="BE99" s="35"/>
      <c r="BF99" s="41">
        <f t="shared" si="71"/>
        <v>3.8861106341575094E-2</v>
      </c>
      <c r="BG99" s="43">
        <f t="shared" si="72"/>
        <v>1.3845568940839695E-2</v>
      </c>
      <c r="BH99" s="44">
        <f t="shared" si="73"/>
        <v>5.4949079241071432E-2</v>
      </c>
      <c r="BI99" s="35"/>
      <c r="BJ99" s="73" t="s">
        <v>47</v>
      </c>
      <c r="BK99" s="57"/>
      <c r="BL99" s="58"/>
      <c r="BM99" s="35"/>
      <c r="BN99" s="56"/>
      <c r="BO99" s="57"/>
      <c r="BP99" s="58"/>
      <c r="BQ99" s="35"/>
      <c r="BR99" s="56"/>
      <c r="BS99" s="57"/>
      <c r="BT99" s="58"/>
      <c r="BU99" s="35"/>
      <c r="BV99" s="56"/>
      <c r="BW99" s="57"/>
      <c r="BX99" s="58"/>
    </row>
    <row r="100" spans="1:76" x14ac:dyDescent="0.2">
      <c r="A100" s="4">
        <f t="shared" si="64"/>
        <v>940000</v>
      </c>
      <c r="B100" s="4">
        <f t="shared" si="61"/>
        <v>950000</v>
      </c>
      <c r="D100" s="7">
        <f t="shared" si="65"/>
        <v>10000</v>
      </c>
      <c r="E100" s="57">
        <v>6560</v>
      </c>
      <c r="F100" s="9">
        <f t="shared" si="55"/>
        <v>3440</v>
      </c>
      <c r="G100" s="58">
        <v>28044</v>
      </c>
      <c r="H100" s="9">
        <f t="shared" si="56"/>
        <v>4.2750000000000004</v>
      </c>
      <c r="I100" s="9">
        <f t="shared" si="57"/>
        <v>2.8043999999999998</v>
      </c>
      <c r="J100" s="4"/>
      <c r="K100" s="59">
        <v>2015</v>
      </c>
      <c r="L100" s="27">
        <f t="shared" si="66"/>
        <v>7985</v>
      </c>
      <c r="M100" s="57">
        <v>3190</v>
      </c>
      <c r="N100" s="30">
        <f t="shared" si="67"/>
        <v>-3187.1956</v>
      </c>
      <c r="O100" s="35"/>
      <c r="P100" s="7">
        <f t="shared" si="68"/>
        <v>5205</v>
      </c>
      <c r="Q100" s="57">
        <v>1948</v>
      </c>
      <c r="R100" s="58">
        <v>360</v>
      </c>
      <c r="S100" s="4"/>
      <c r="T100" s="59">
        <v>44381</v>
      </c>
      <c r="U100" s="58">
        <v>502240</v>
      </c>
      <c r="V100" s="35"/>
      <c r="W100" s="7">
        <f t="shared" si="69"/>
        <v>546621</v>
      </c>
      <c r="X100" s="57">
        <v>522016</v>
      </c>
      <c r="Y100" s="58">
        <v>97920</v>
      </c>
      <c r="AA100" s="7">
        <f t="shared" si="58"/>
        <v>105.01844380403458</v>
      </c>
      <c r="AB100" s="4">
        <f t="shared" si="59"/>
        <v>267.97535934291579</v>
      </c>
      <c r="AC100" s="9">
        <f t="shared" si="60"/>
        <v>272</v>
      </c>
      <c r="AE100" s="7">
        <f t="shared" si="62"/>
        <v>24137158</v>
      </c>
      <c r="AF100" s="4">
        <f t="shared" si="74"/>
        <v>42740120</v>
      </c>
      <c r="AG100" s="9">
        <f t="shared" si="75"/>
        <v>4189072</v>
      </c>
      <c r="AI100" s="47">
        <f t="shared" si="46"/>
        <v>1.9212295869356388</v>
      </c>
      <c r="AJ100" s="48">
        <f t="shared" si="47"/>
        <v>5.1334702258726903</v>
      </c>
      <c r="AK100" s="49">
        <f t="shared" si="48"/>
        <v>27.777777777777779</v>
      </c>
      <c r="AM100" s="47">
        <f t="shared" si="49"/>
        <v>1.2603266090297791</v>
      </c>
      <c r="AN100" s="48">
        <f t="shared" si="50"/>
        <v>3.3675564681724848</v>
      </c>
      <c r="AO100" s="49">
        <f t="shared" si="51"/>
        <v>18.222222222222221</v>
      </c>
      <c r="AQ100" s="59">
        <v>61877</v>
      </c>
      <c r="AR100" s="58">
        <v>780408</v>
      </c>
      <c r="AS100" s="35"/>
      <c r="AT100" s="7">
        <f t="shared" si="70"/>
        <v>842285</v>
      </c>
      <c r="AU100" s="57">
        <v>107010</v>
      </c>
      <c r="AV100" s="58">
        <v>82230</v>
      </c>
      <c r="AW100" s="35"/>
      <c r="AX100" s="7">
        <f t="shared" si="63"/>
        <v>63407232</v>
      </c>
      <c r="AY100" s="65">
        <f t="shared" si="76"/>
        <v>5412581</v>
      </c>
      <c r="AZ100" s="66">
        <f t="shared" si="77"/>
        <v>3510616</v>
      </c>
      <c r="BA100" s="35"/>
      <c r="BB100" s="7">
        <f t="shared" si="52"/>
        <v>161.82228626320844</v>
      </c>
      <c r="BC100" s="4">
        <f t="shared" si="53"/>
        <v>54.933264887063658</v>
      </c>
      <c r="BD100" s="9">
        <f t="shared" si="54"/>
        <v>228.41666666666666</v>
      </c>
      <c r="BE100" s="35"/>
      <c r="BF100" s="41">
        <f t="shared" si="71"/>
        <v>3.9507394107228623E-2</v>
      </c>
      <c r="BG100" s="43">
        <f t="shared" si="72"/>
        <v>1.3411441622818276E-2</v>
      </c>
      <c r="BH100" s="44">
        <f t="shared" si="73"/>
        <v>5.5765787760416664E-2</v>
      </c>
      <c r="BI100" s="35"/>
      <c r="BJ100" s="73" t="s">
        <v>47</v>
      </c>
      <c r="BK100" s="57"/>
      <c r="BL100" s="58"/>
      <c r="BM100" s="35"/>
      <c r="BN100" s="56"/>
      <c r="BO100" s="57"/>
      <c r="BP100" s="58"/>
      <c r="BQ100" s="35"/>
      <c r="BR100" s="56"/>
      <c r="BS100" s="57"/>
      <c r="BT100" s="58"/>
      <c r="BU100" s="35"/>
      <c r="BV100" s="56"/>
      <c r="BW100" s="57"/>
      <c r="BX100" s="58"/>
    </row>
    <row r="101" spans="1:76" x14ac:dyDescent="0.2">
      <c r="A101" s="4">
        <f t="shared" si="64"/>
        <v>950000</v>
      </c>
      <c r="B101" s="4">
        <f t="shared" si="61"/>
        <v>960000</v>
      </c>
      <c r="D101" s="7">
        <f t="shared" si="65"/>
        <v>10000</v>
      </c>
      <c r="E101" s="57">
        <v>6703</v>
      </c>
      <c r="F101" s="9">
        <f t="shared" si="55"/>
        <v>3297</v>
      </c>
      <c r="G101" s="58">
        <v>29620</v>
      </c>
      <c r="H101" s="9">
        <f t="shared" si="56"/>
        <v>4.4189169028793076</v>
      </c>
      <c r="I101" s="9">
        <f t="shared" si="57"/>
        <v>2.9620000000000002</v>
      </c>
      <c r="J101" s="4"/>
      <c r="K101" s="59">
        <v>1825</v>
      </c>
      <c r="L101" s="27">
        <f t="shared" si="66"/>
        <v>8175</v>
      </c>
      <c r="M101" s="57">
        <v>2988</v>
      </c>
      <c r="N101" s="30">
        <f t="shared" si="67"/>
        <v>-2985.038</v>
      </c>
      <c r="O101" s="35"/>
      <c r="P101" s="7">
        <f t="shared" si="68"/>
        <v>4813</v>
      </c>
      <c r="Q101" s="57">
        <v>1957</v>
      </c>
      <c r="R101" s="58">
        <v>386</v>
      </c>
      <c r="S101" s="4"/>
      <c r="T101" s="59">
        <v>41753</v>
      </c>
      <c r="U101" s="58">
        <v>448680</v>
      </c>
      <c r="V101" s="35"/>
      <c r="W101" s="7">
        <f t="shared" si="69"/>
        <v>490433</v>
      </c>
      <c r="X101" s="57">
        <v>525840</v>
      </c>
      <c r="Y101" s="58">
        <v>104992</v>
      </c>
      <c r="AA101" s="7">
        <f t="shared" si="58"/>
        <v>101.89756908373155</v>
      </c>
      <c r="AB101" s="4">
        <f t="shared" si="59"/>
        <v>268.69698518140012</v>
      </c>
      <c r="AC101" s="9">
        <f t="shared" si="60"/>
        <v>272</v>
      </c>
      <c r="AE101" s="7">
        <f t="shared" si="62"/>
        <v>24627591</v>
      </c>
      <c r="AF101" s="4">
        <f t="shared" si="74"/>
        <v>43265960</v>
      </c>
      <c r="AG101" s="9">
        <f t="shared" si="75"/>
        <v>4294064</v>
      </c>
      <c r="AI101" s="47">
        <f t="shared" si="46"/>
        <v>2.077706212341575</v>
      </c>
      <c r="AJ101" s="48">
        <f t="shared" si="47"/>
        <v>5.1098620337250891</v>
      </c>
      <c r="AK101" s="49">
        <f t="shared" si="48"/>
        <v>25.906735751295336</v>
      </c>
      <c r="AM101" s="47">
        <f t="shared" si="49"/>
        <v>1.3926864741325578</v>
      </c>
      <c r="AN101" s="48">
        <f t="shared" si="50"/>
        <v>3.4251405212059276</v>
      </c>
      <c r="AO101" s="49">
        <f t="shared" si="51"/>
        <v>17.365284974093264</v>
      </c>
      <c r="AQ101" s="59">
        <v>60785</v>
      </c>
      <c r="AR101" s="58">
        <v>722408</v>
      </c>
      <c r="AS101" s="35"/>
      <c r="AT101" s="7">
        <f t="shared" si="70"/>
        <v>783193</v>
      </c>
      <c r="AU101" s="57">
        <v>112473</v>
      </c>
      <c r="AV101" s="58">
        <v>87566</v>
      </c>
      <c r="AW101" s="35"/>
      <c r="AX101" s="7">
        <f t="shared" si="63"/>
        <v>64190425</v>
      </c>
      <c r="AY101" s="65">
        <f t="shared" si="76"/>
        <v>5525054</v>
      </c>
      <c r="AZ101" s="66">
        <f t="shared" si="77"/>
        <v>3598182</v>
      </c>
      <c r="BA101" s="35"/>
      <c r="BB101" s="7">
        <f t="shared" si="52"/>
        <v>162.7244961562435</v>
      </c>
      <c r="BC101" s="4">
        <f t="shared" si="53"/>
        <v>57.472151251916195</v>
      </c>
      <c r="BD101" s="9">
        <f t="shared" si="54"/>
        <v>226.85492227979276</v>
      </c>
      <c r="BE101" s="35"/>
      <c r="BF101" s="41">
        <f t="shared" si="71"/>
        <v>3.9727660194395387E-2</v>
      </c>
      <c r="BG101" s="43">
        <f t="shared" si="72"/>
        <v>1.4031286926737352E-2</v>
      </c>
      <c r="BH101" s="44">
        <f t="shared" si="73"/>
        <v>5.5384502509715029E-2</v>
      </c>
      <c r="BI101" s="35"/>
      <c r="BJ101" s="73" t="s">
        <v>47</v>
      </c>
      <c r="BK101" s="57"/>
      <c r="BL101" s="58"/>
      <c r="BM101" s="35"/>
      <c r="BN101" s="56"/>
      <c r="BO101" s="57"/>
      <c r="BP101" s="58"/>
      <c r="BQ101" s="35"/>
      <c r="BR101" s="56"/>
      <c r="BS101" s="57"/>
      <c r="BT101" s="58"/>
      <c r="BU101" s="35"/>
      <c r="BV101" s="56"/>
      <c r="BW101" s="57"/>
      <c r="BX101" s="58"/>
    </row>
    <row r="102" spans="1:76" x14ac:dyDescent="0.2">
      <c r="A102" s="4">
        <f t="shared" si="64"/>
        <v>960000</v>
      </c>
      <c r="B102" s="4">
        <f t="shared" si="61"/>
        <v>970000</v>
      </c>
      <c r="D102" s="7">
        <f t="shared" si="65"/>
        <v>10000</v>
      </c>
      <c r="E102" s="57">
        <v>6857</v>
      </c>
      <c r="F102" s="9">
        <f t="shared" si="55"/>
        <v>3143</v>
      </c>
      <c r="G102" s="58">
        <v>45422</v>
      </c>
      <c r="H102" s="9">
        <f t="shared" si="56"/>
        <v>6.6241796704098004</v>
      </c>
      <c r="I102" s="9">
        <f t="shared" si="57"/>
        <v>4.5422000000000002</v>
      </c>
      <c r="J102" s="4"/>
      <c r="K102" s="59">
        <v>2084</v>
      </c>
      <c r="L102" s="27">
        <f t="shared" si="66"/>
        <v>7916</v>
      </c>
      <c r="M102" s="57">
        <v>20074</v>
      </c>
      <c r="N102" s="30">
        <f t="shared" si="67"/>
        <v>-20069.4578</v>
      </c>
      <c r="O102" s="35"/>
      <c r="P102" s="7">
        <f t="shared" si="68"/>
        <v>22158</v>
      </c>
      <c r="Q102" s="57">
        <v>1947</v>
      </c>
      <c r="R102" s="58">
        <v>367</v>
      </c>
      <c r="S102" s="4"/>
      <c r="T102" s="59">
        <v>95994</v>
      </c>
      <c r="U102" s="58">
        <v>517832</v>
      </c>
      <c r="V102" s="35"/>
      <c r="W102" s="7">
        <f t="shared" si="69"/>
        <v>613826</v>
      </c>
      <c r="X102" s="57">
        <v>522984</v>
      </c>
      <c r="Y102" s="58">
        <v>99824</v>
      </c>
      <c r="AA102" s="7">
        <f t="shared" si="58"/>
        <v>27.70222944309053</v>
      </c>
      <c r="AB102" s="4">
        <f t="shared" si="59"/>
        <v>268.61016949152543</v>
      </c>
      <c r="AC102" s="9">
        <f t="shared" si="60"/>
        <v>272</v>
      </c>
      <c r="AE102" s="7">
        <f t="shared" si="62"/>
        <v>25241417</v>
      </c>
      <c r="AF102" s="4">
        <f t="shared" si="74"/>
        <v>43788944</v>
      </c>
      <c r="AG102" s="9">
        <f t="shared" si="75"/>
        <v>4393888</v>
      </c>
      <c r="AI102" s="47">
        <f t="shared" si="46"/>
        <v>0.45130426933838796</v>
      </c>
      <c r="AJ102" s="48">
        <f t="shared" si="47"/>
        <v>5.1361068310220857</v>
      </c>
      <c r="AK102" s="49">
        <f t="shared" si="48"/>
        <v>27.247956403269754</v>
      </c>
      <c r="AM102" s="47">
        <f t="shared" si="49"/>
        <v>0.30945933748533261</v>
      </c>
      <c r="AN102" s="48">
        <f t="shared" si="50"/>
        <v>3.5218284540318439</v>
      </c>
      <c r="AO102" s="49">
        <f t="shared" si="51"/>
        <v>18.683923705722069</v>
      </c>
      <c r="AQ102" s="59">
        <v>471500</v>
      </c>
      <c r="AR102" s="58">
        <v>5245544</v>
      </c>
      <c r="AS102" s="35"/>
      <c r="AT102" s="7">
        <f t="shared" si="70"/>
        <v>5717044</v>
      </c>
      <c r="AU102" s="57">
        <v>107875</v>
      </c>
      <c r="AV102" s="58">
        <v>83127</v>
      </c>
      <c r="AW102" s="35"/>
      <c r="AX102" s="7">
        <f t="shared" si="63"/>
        <v>69907469</v>
      </c>
      <c r="AY102" s="65">
        <f t="shared" si="76"/>
        <v>5632929</v>
      </c>
      <c r="AZ102" s="66">
        <f t="shared" si="77"/>
        <v>3681309</v>
      </c>
      <c r="BA102" s="35"/>
      <c r="BB102" s="7">
        <f t="shared" si="52"/>
        <v>258.0126365195415</v>
      </c>
      <c r="BC102" s="4">
        <f t="shared" si="53"/>
        <v>55.405752439650747</v>
      </c>
      <c r="BD102" s="9">
        <f t="shared" si="54"/>
        <v>226.50408719346049</v>
      </c>
      <c r="BE102" s="35"/>
      <c r="BF102" s="41">
        <f t="shared" si="71"/>
        <v>6.2991366337778687E-2</v>
      </c>
      <c r="BG102" s="43">
        <f t="shared" si="72"/>
        <v>1.3526795029211608E-2</v>
      </c>
      <c r="BH102" s="44">
        <f t="shared" si="73"/>
        <v>5.529884941246594E-2</v>
      </c>
      <c r="BI102" s="35"/>
      <c r="BJ102" s="73" t="s">
        <v>47</v>
      </c>
      <c r="BK102" s="57"/>
      <c r="BL102" s="58"/>
      <c r="BM102" s="35"/>
      <c r="BN102" s="56"/>
      <c r="BO102" s="57"/>
      <c r="BP102" s="58"/>
      <c r="BQ102" s="35"/>
      <c r="BR102" s="56"/>
      <c r="BS102" s="57"/>
      <c r="BT102" s="58"/>
      <c r="BU102" s="35"/>
      <c r="BV102" s="56"/>
      <c r="BW102" s="57"/>
      <c r="BX102" s="58"/>
    </row>
    <row r="103" spans="1:76" x14ac:dyDescent="0.2">
      <c r="A103" s="4">
        <f t="shared" si="64"/>
        <v>970000</v>
      </c>
      <c r="B103" s="4">
        <f t="shared" si="61"/>
        <v>980000</v>
      </c>
      <c r="D103" s="7">
        <f t="shared" si="65"/>
        <v>10000</v>
      </c>
      <c r="E103" s="57">
        <v>6791</v>
      </c>
      <c r="F103" s="9">
        <f t="shared" si="55"/>
        <v>3209</v>
      </c>
      <c r="G103" s="58">
        <v>29903</v>
      </c>
      <c r="H103" s="9">
        <f t="shared" si="56"/>
        <v>4.403327934030334</v>
      </c>
      <c r="I103" s="9">
        <f t="shared" si="57"/>
        <v>2.9903</v>
      </c>
      <c r="J103" s="4"/>
      <c r="K103" s="59">
        <v>1749</v>
      </c>
      <c r="L103" s="27">
        <f t="shared" si="66"/>
        <v>8251</v>
      </c>
      <c r="M103" s="57">
        <v>2741</v>
      </c>
      <c r="N103" s="30">
        <f t="shared" si="67"/>
        <v>-2738.0097000000001</v>
      </c>
      <c r="O103" s="35"/>
      <c r="P103" s="7">
        <f t="shared" si="68"/>
        <v>4490</v>
      </c>
      <c r="Q103" s="57">
        <v>1969</v>
      </c>
      <c r="R103" s="58">
        <v>414</v>
      </c>
      <c r="S103" s="4"/>
      <c r="T103" s="59">
        <v>36613</v>
      </c>
      <c r="U103" s="58">
        <v>423224</v>
      </c>
      <c r="V103" s="35"/>
      <c r="W103" s="7">
        <f t="shared" si="69"/>
        <v>459837</v>
      </c>
      <c r="X103" s="57">
        <v>526496</v>
      </c>
      <c r="Y103" s="58">
        <v>112608</v>
      </c>
      <c r="AA103" s="7">
        <f t="shared" si="58"/>
        <v>102.41358574610246</v>
      </c>
      <c r="AB103" s="4">
        <f t="shared" si="59"/>
        <v>267.39258506856271</v>
      </c>
      <c r="AC103" s="9">
        <f t="shared" si="60"/>
        <v>272</v>
      </c>
      <c r="AE103" s="7">
        <f t="shared" si="62"/>
        <v>25701254</v>
      </c>
      <c r="AF103" s="4">
        <f t="shared" si="74"/>
        <v>44315440</v>
      </c>
      <c r="AG103" s="9">
        <f t="shared" si="75"/>
        <v>4506496</v>
      </c>
      <c r="AI103" s="47">
        <f t="shared" si="46"/>
        <v>2.2271714922048997</v>
      </c>
      <c r="AJ103" s="48">
        <f t="shared" si="47"/>
        <v>5.078720162519045</v>
      </c>
      <c r="AK103" s="49">
        <f t="shared" si="48"/>
        <v>24.154589371980677</v>
      </c>
      <c r="AM103" s="47">
        <f t="shared" si="49"/>
        <v>1.5124721603563474</v>
      </c>
      <c r="AN103" s="48">
        <f t="shared" si="50"/>
        <v>3.4489588623666836</v>
      </c>
      <c r="AO103" s="49">
        <f t="shared" si="51"/>
        <v>16.403381642512077</v>
      </c>
      <c r="AQ103" s="59">
        <v>52171</v>
      </c>
      <c r="AR103" s="58">
        <v>652400</v>
      </c>
      <c r="AS103" s="35"/>
      <c r="AT103" s="7">
        <f t="shared" si="70"/>
        <v>704571</v>
      </c>
      <c r="AU103" s="57">
        <v>114865</v>
      </c>
      <c r="AV103" s="58">
        <v>92786</v>
      </c>
      <c r="AW103" s="35"/>
      <c r="AX103" s="7">
        <f t="shared" si="63"/>
        <v>70612040</v>
      </c>
      <c r="AY103" s="65">
        <f t="shared" si="76"/>
        <v>5747794</v>
      </c>
      <c r="AZ103" s="66">
        <f t="shared" si="77"/>
        <v>3774095</v>
      </c>
      <c r="BA103" s="35"/>
      <c r="BB103" s="7">
        <f t="shared" si="52"/>
        <v>156.92004454342984</v>
      </c>
      <c r="BC103" s="4">
        <f t="shared" si="53"/>
        <v>58.33671914677501</v>
      </c>
      <c r="BD103" s="9">
        <f t="shared" si="54"/>
        <v>224.12077294685992</v>
      </c>
      <c r="BE103" s="35"/>
      <c r="BF103" s="41">
        <f t="shared" si="71"/>
        <v>3.83105577498608E-2</v>
      </c>
      <c r="BG103" s="43">
        <f t="shared" si="72"/>
        <v>1.4242363072943118E-2</v>
      </c>
      <c r="BH103" s="44">
        <f t="shared" si="73"/>
        <v>5.4716985582729472E-2</v>
      </c>
      <c r="BI103" s="35"/>
      <c r="BJ103" s="73" t="s">
        <v>47</v>
      </c>
      <c r="BK103" s="57"/>
      <c r="BL103" s="58"/>
      <c r="BM103" s="35"/>
      <c r="BN103" s="56"/>
      <c r="BO103" s="57"/>
      <c r="BP103" s="58"/>
      <c r="BQ103" s="35"/>
      <c r="BR103" s="56"/>
      <c r="BS103" s="57"/>
      <c r="BT103" s="58"/>
      <c r="BU103" s="35"/>
      <c r="BV103" s="56"/>
      <c r="BW103" s="57"/>
      <c r="BX103" s="58"/>
    </row>
    <row r="104" spans="1:76" x14ac:dyDescent="0.2">
      <c r="A104" s="4">
        <f t="shared" si="64"/>
        <v>980000</v>
      </c>
      <c r="B104" s="4">
        <f t="shared" si="61"/>
        <v>990000</v>
      </c>
      <c r="D104" s="7">
        <f t="shared" si="65"/>
        <v>10000</v>
      </c>
      <c r="E104" s="57">
        <v>7448</v>
      </c>
      <c r="F104" s="9">
        <f t="shared" si="55"/>
        <v>2552</v>
      </c>
      <c r="G104" s="58">
        <v>38337</v>
      </c>
      <c r="H104" s="9">
        <f t="shared" si="56"/>
        <v>5.1472878625134264</v>
      </c>
      <c r="I104" s="9">
        <f t="shared" si="57"/>
        <v>3.8336999999999999</v>
      </c>
      <c r="J104" s="4"/>
      <c r="K104" s="59">
        <v>1661</v>
      </c>
      <c r="L104" s="27">
        <f t="shared" si="66"/>
        <v>8339</v>
      </c>
      <c r="M104" s="57">
        <v>2664</v>
      </c>
      <c r="N104" s="30">
        <f t="shared" si="67"/>
        <v>-2660.1662999999999</v>
      </c>
      <c r="O104" s="35"/>
      <c r="P104" s="7">
        <f t="shared" si="68"/>
        <v>4325</v>
      </c>
      <c r="Q104" s="57">
        <v>1982</v>
      </c>
      <c r="R104" s="58">
        <v>546</v>
      </c>
      <c r="S104" s="4"/>
      <c r="T104" s="59">
        <v>32275</v>
      </c>
      <c r="U104" s="58">
        <v>400024</v>
      </c>
      <c r="V104" s="35"/>
      <c r="W104" s="7">
        <f t="shared" si="69"/>
        <v>432299</v>
      </c>
      <c r="X104" s="57">
        <v>533344</v>
      </c>
      <c r="Y104" s="58">
        <v>148512</v>
      </c>
      <c r="AA104" s="7">
        <f t="shared" si="58"/>
        <v>99.953526011560697</v>
      </c>
      <c r="AB104" s="4">
        <f t="shared" si="59"/>
        <v>269.09384460141274</v>
      </c>
      <c r="AC104" s="9">
        <f t="shared" si="60"/>
        <v>272</v>
      </c>
      <c r="AE104" s="7">
        <f t="shared" si="62"/>
        <v>26133553</v>
      </c>
      <c r="AF104" s="4">
        <f t="shared" si="74"/>
        <v>44848784</v>
      </c>
      <c r="AG104" s="9">
        <f t="shared" si="75"/>
        <v>4655008</v>
      </c>
      <c r="AI104" s="47">
        <f t="shared" si="46"/>
        <v>2.3121387283236996</v>
      </c>
      <c r="AJ104" s="48">
        <f t="shared" si="47"/>
        <v>5.0454086781029259</v>
      </c>
      <c r="AK104" s="49">
        <f t="shared" si="48"/>
        <v>18.315018315018314</v>
      </c>
      <c r="AM104" s="47">
        <f t="shared" si="49"/>
        <v>1.7220809248554914</v>
      </c>
      <c r="AN104" s="48">
        <f t="shared" si="50"/>
        <v>3.7578203834510595</v>
      </c>
      <c r="AO104" s="49">
        <f t="shared" si="51"/>
        <v>13.641025641025641</v>
      </c>
      <c r="AQ104" s="59">
        <v>47872</v>
      </c>
      <c r="AR104" s="58">
        <v>631320</v>
      </c>
      <c r="AS104" s="35"/>
      <c r="AT104" s="7">
        <f t="shared" si="70"/>
        <v>679192</v>
      </c>
      <c r="AU104" s="57">
        <v>142759</v>
      </c>
      <c r="AV104" s="58">
        <v>123350</v>
      </c>
      <c r="AW104" s="35"/>
      <c r="AX104" s="7">
        <f t="shared" si="63"/>
        <v>71291232</v>
      </c>
      <c r="AY104" s="65">
        <f t="shared" si="76"/>
        <v>5890553</v>
      </c>
      <c r="AZ104" s="66">
        <f t="shared" si="77"/>
        <v>3897445</v>
      </c>
      <c r="BA104" s="35"/>
      <c r="BB104" s="7">
        <f t="shared" si="52"/>
        <v>157.038612716763</v>
      </c>
      <c r="BC104" s="4">
        <f t="shared" si="53"/>
        <v>72.027749747729573</v>
      </c>
      <c r="BD104" s="9">
        <f t="shared" si="54"/>
        <v>225.91575091575092</v>
      </c>
      <c r="BE104" s="35"/>
      <c r="BF104" s="41">
        <f t="shared" si="71"/>
        <v>3.8339505057803466E-2</v>
      </c>
      <c r="BG104" s="43">
        <f t="shared" si="72"/>
        <v>1.758489984075429E-2</v>
      </c>
      <c r="BH104" s="44">
        <f t="shared" si="73"/>
        <v>5.5155212625915752E-2</v>
      </c>
      <c r="BI104" s="35"/>
      <c r="BJ104" s="73" t="s">
        <v>47</v>
      </c>
      <c r="BK104" s="57"/>
      <c r="BL104" s="58"/>
      <c r="BM104" s="35"/>
      <c r="BN104" s="56"/>
      <c r="BO104" s="57"/>
      <c r="BP104" s="58"/>
      <c r="BQ104" s="35"/>
      <c r="BR104" s="56"/>
      <c r="BS104" s="57"/>
      <c r="BT104" s="58"/>
      <c r="BU104" s="35"/>
      <c r="BV104" s="56"/>
      <c r="BW104" s="57"/>
      <c r="BX104" s="58"/>
    </row>
    <row r="105" spans="1:76" x14ac:dyDescent="0.2">
      <c r="A105" s="4">
        <f t="shared" si="64"/>
        <v>990000</v>
      </c>
      <c r="B105" s="4">
        <f t="shared" si="61"/>
        <v>1000000</v>
      </c>
      <c r="D105" s="7">
        <f t="shared" si="65"/>
        <v>10000</v>
      </c>
      <c r="E105" s="57">
        <v>7607</v>
      </c>
      <c r="F105" s="9">
        <f t="shared" si="55"/>
        <v>2393</v>
      </c>
      <c r="G105" s="58">
        <v>36844</v>
      </c>
      <c r="H105" s="9">
        <f t="shared" si="56"/>
        <v>4.8434336795057185</v>
      </c>
      <c r="I105" s="9">
        <f t="shared" si="57"/>
        <v>3.6844000000000001</v>
      </c>
      <c r="J105" s="4"/>
      <c r="K105" s="59">
        <v>1754</v>
      </c>
      <c r="L105" s="27">
        <f t="shared" si="66"/>
        <v>8246</v>
      </c>
      <c r="M105" s="57">
        <v>3506</v>
      </c>
      <c r="N105" s="30">
        <f t="shared" si="67"/>
        <v>-3502.3155999999999</v>
      </c>
      <c r="O105" s="35"/>
      <c r="P105" s="7">
        <f t="shared" si="68"/>
        <v>5260</v>
      </c>
      <c r="Q105" s="57">
        <v>1987</v>
      </c>
      <c r="R105" s="58">
        <v>526</v>
      </c>
      <c r="S105" s="4"/>
      <c r="T105" s="59">
        <v>37569</v>
      </c>
      <c r="U105" s="58">
        <v>424280</v>
      </c>
      <c r="V105" s="35"/>
      <c r="W105" s="7">
        <f t="shared" si="69"/>
        <v>461849</v>
      </c>
      <c r="X105" s="57">
        <v>534584</v>
      </c>
      <c r="Y105" s="58">
        <v>143072</v>
      </c>
      <c r="AA105" s="7">
        <f t="shared" si="58"/>
        <v>87.803992395437263</v>
      </c>
      <c r="AB105" s="4">
        <f t="shared" si="59"/>
        <v>269.04076497232006</v>
      </c>
      <c r="AC105" s="9">
        <f t="shared" si="60"/>
        <v>272</v>
      </c>
      <c r="AE105" s="7">
        <f t="shared" si="62"/>
        <v>26595402</v>
      </c>
      <c r="AF105" s="4">
        <f t="shared" si="74"/>
        <v>45383368</v>
      </c>
      <c r="AG105" s="9">
        <f t="shared" si="75"/>
        <v>4798080</v>
      </c>
      <c r="AI105" s="47">
        <f t="shared" si="46"/>
        <v>1.9011406844106464</v>
      </c>
      <c r="AJ105" s="48">
        <f t="shared" si="47"/>
        <v>5.0327126321087068</v>
      </c>
      <c r="AK105" s="49">
        <f t="shared" si="48"/>
        <v>19.011406844106464</v>
      </c>
      <c r="AM105" s="47">
        <f t="shared" si="49"/>
        <v>1.4461977186311787</v>
      </c>
      <c r="AN105" s="48">
        <f t="shared" si="50"/>
        <v>3.8283844992450931</v>
      </c>
      <c r="AO105" s="49">
        <f t="shared" si="51"/>
        <v>14.461977186311787</v>
      </c>
      <c r="AQ105" s="59">
        <v>69729</v>
      </c>
      <c r="AR105" s="58">
        <v>836472</v>
      </c>
      <c r="AS105" s="35"/>
      <c r="AT105" s="7">
        <f t="shared" si="70"/>
        <v>906201</v>
      </c>
      <c r="AU105" s="57">
        <v>137891</v>
      </c>
      <c r="AV105" s="58">
        <v>118097</v>
      </c>
      <c r="AW105" s="35"/>
      <c r="AX105" s="7">
        <f t="shared" si="63"/>
        <v>72197433</v>
      </c>
      <c r="AY105" s="65">
        <f t="shared" si="76"/>
        <v>6028444</v>
      </c>
      <c r="AZ105" s="66">
        <f t="shared" si="77"/>
        <v>4015542</v>
      </c>
      <c r="BA105" s="35"/>
      <c r="BB105" s="7">
        <f t="shared" si="52"/>
        <v>172.2815589353612</v>
      </c>
      <c r="BC105" s="4">
        <f t="shared" si="53"/>
        <v>69.396577755410163</v>
      </c>
      <c r="BD105" s="9">
        <f t="shared" si="54"/>
        <v>224.5190114068441</v>
      </c>
      <c r="BE105" s="35"/>
      <c r="BF105" s="41">
        <f t="shared" si="71"/>
        <v>4.2060927474453419E-2</v>
      </c>
      <c r="BG105" s="43">
        <f t="shared" si="72"/>
        <v>1.6942523866066934E-2</v>
      </c>
      <c r="BH105" s="44">
        <f t="shared" si="73"/>
        <v>5.4814211769249048E-2</v>
      </c>
      <c r="BI105" s="35"/>
      <c r="BJ105" s="73" t="s">
        <v>47</v>
      </c>
      <c r="BK105" s="57"/>
      <c r="BL105" s="58"/>
      <c r="BM105" s="35"/>
      <c r="BN105" s="56"/>
      <c r="BO105" s="57"/>
      <c r="BP105" s="58"/>
      <c r="BQ105" s="35"/>
      <c r="BR105" s="56"/>
      <c r="BS105" s="57"/>
      <c r="BT105" s="58"/>
      <c r="BU105" s="35"/>
      <c r="BV105" s="56"/>
      <c r="BW105" s="57"/>
      <c r="BX105" s="58"/>
    </row>
    <row r="106" spans="1:76" x14ac:dyDescent="0.2">
      <c r="A106" s="4">
        <f t="shared" si="64"/>
        <v>1000000</v>
      </c>
      <c r="B106" s="4">
        <f t="shared" si="61"/>
        <v>1010000</v>
      </c>
      <c r="D106" s="7">
        <f t="shared" si="65"/>
        <v>10000</v>
      </c>
      <c r="E106" s="57">
        <v>7250</v>
      </c>
      <c r="F106" s="9">
        <f t="shared" si="55"/>
        <v>2750</v>
      </c>
      <c r="G106" s="58">
        <v>34403</v>
      </c>
      <c r="H106" s="9">
        <f t="shared" si="56"/>
        <v>4.745241379310345</v>
      </c>
      <c r="I106" s="9">
        <f t="shared" si="57"/>
        <v>3.4403000000000001</v>
      </c>
      <c r="J106" s="4"/>
      <c r="K106" s="59">
        <v>1528</v>
      </c>
      <c r="L106" s="27">
        <f t="shared" si="66"/>
        <v>8472</v>
      </c>
      <c r="M106" s="57">
        <v>2889</v>
      </c>
      <c r="N106" s="30">
        <f t="shared" si="67"/>
        <v>-2885.5596999999998</v>
      </c>
      <c r="O106" s="35"/>
      <c r="P106" s="7">
        <f t="shared" si="68"/>
        <v>4417</v>
      </c>
      <c r="Q106" s="57">
        <v>1982</v>
      </c>
      <c r="R106" s="58">
        <v>476</v>
      </c>
      <c r="S106" s="4"/>
      <c r="T106" s="59">
        <v>32731</v>
      </c>
      <c r="U106" s="58">
        <v>370552</v>
      </c>
      <c r="V106" s="35"/>
      <c r="W106" s="7">
        <f t="shared" si="69"/>
        <v>403283</v>
      </c>
      <c r="X106" s="57">
        <v>531352</v>
      </c>
      <c r="Y106" s="58">
        <v>129472</v>
      </c>
      <c r="AA106" s="7">
        <f t="shared" si="58"/>
        <v>91.302467738283909</v>
      </c>
      <c r="AB106" s="4">
        <f t="shared" si="59"/>
        <v>268.0887991927346</v>
      </c>
      <c r="AC106" s="9">
        <f t="shared" si="60"/>
        <v>272</v>
      </c>
      <c r="AE106" s="7">
        <f t="shared" si="62"/>
        <v>26998685</v>
      </c>
      <c r="AF106" s="4">
        <f t="shared" si="74"/>
        <v>45914720</v>
      </c>
      <c r="AG106" s="9">
        <f t="shared" si="75"/>
        <v>4927552</v>
      </c>
      <c r="AI106" s="47">
        <f t="shared" si="46"/>
        <v>2.2639800769753227</v>
      </c>
      <c r="AJ106" s="48">
        <f t="shared" si="47"/>
        <v>5.0454086781029259</v>
      </c>
      <c r="AK106" s="49">
        <f t="shared" si="48"/>
        <v>21.008403361344538</v>
      </c>
      <c r="AM106" s="47">
        <f t="shared" si="49"/>
        <v>1.6413855558071089</v>
      </c>
      <c r="AN106" s="48">
        <f t="shared" si="50"/>
        <v>3.6579212916246218</v>
      </c>
      <c r="AO106" s="49">
        <f t="shared" si="51"/>
        <v>15.231092436974789</v>
      </c>
      <c r="AQ106" s="59">
        <v>56821</v>
      </c>
      <c r="AR106" s="58">
        <v>689656</v>
      </c>
      <c r="AS106" s="35"/>
      <c r="AT106" s="7">
        <f t="shared" si="70"/>
        <v>746477</v>
      </c>
      <c r="AU106" s="57">
        <v>126584</v>
      </c>
      <c r="AV106" s="58">
        <v>107476</v>
      </c>
      <c r="AW106" s="35"/>
      <c r="AX106" s="7">
        <f t="shared" si="63"/>
        <v>72943910</v>
      </c>
      <c r="AY106" s="65">
        <f t="shared" si="76"/>
        <v>6155028</v>
      </c>
      <c r="AZ106" s="66">
        <f t="shared" si="77"/>
        <v>4123018</v>
      </c>
      <c r="BA106" s="35"/>
      <c r="BB106" s="7">
        <f t="shared" si="52"/>
        <v>169.00090559203079</v>
      </c>
      <c r="BC106" s="4">
        <f t="shared" si="53"/>
        <v>63.866801210898082</v>
      </c>
      <c r="BD106" s="9">
        <f t="shared" si="54"/>
        <v>225.78991596638656</v>
      </c>
      <c r="BE106" s="35"/>
      <c r="BF106" s="41">
        <f t="shared" si="71"/>
        <v>4.1259986716804392E-2</v>
      </c>
      <c r="BG106" s="43">
        <f t="shared" si="72"/>
        <v>1.5592480764379415E-2</v>
      </c>
      <c r="BH106" s="44">
        <f t="shared" si="73"/>
        <v>5.5124491202731093E-2</v>
      </c>
      <c r="BI106" s="35"/>
      <c r="BJ106" s="73" t="s">
        <v>47</v>
      </c>
      <c r="BK106" s="57"/>
      <c r="BL106" s="58"/>
      <c r="BM106" s="35"/>
      <c r="BN106" s="56"/>
      <c r="BO106" s="57"/>
      <c r="BP106" s="58"/>
      <c r="BQ106" s="35"/>
      <c r="BR106" s="56"/>
      <c r="BS106" s="57"/>
      <c r="BT106" s="58"/>
      <c r="BU106" s="35"/>
      <c r="BV106" s="56"/>
      <c r="BW106" s="57"/>
      <c r="BX106" s="58"/>
    </row>
    <row r="107" spans="1:76" x14ac:dyDescent="0.2">
      <c r="A107" s="4">
        <f t="shared" si="64"/>
        <v>1010000</v>
      </c>
      <c r="B107" s="4">
        <f t="shared" si="61"/>
        <v>1020000</v>
      </c>
      <c r="D107" s="7">
        <f t="shared" si="65"/>
        <v>10000</v>
      </c>
      <c r="E107" s="57">
        <v>7487</v>
      </c>
      <c r="F107" s="9">
        <f t="shared" si="55"/>
        <v>2513</v>
      </c>
      <c r="G107" s="58">
        <v>37898</v>
      </c>
      <c r="H107" s="9">
        <f t="shared" si="56"/>
        <v>5.0618405235741957</v>
      </c>
      <c r="I107" s="9">
        <f t="shared" si="57"/>
        <v>3.7898000000000001</v>
      </c>
      <c r="J107" s="4"/>
      <c r="K107" s="59">
        <v>1741</v>
      </c>
      <c r="L107" s="27">
        <f t="shared" si="66"/>
        <v>8259</v>
      </c>
      <c r="M107" s="57">
        <v>5489</v>
      </c>
      <c r="N107" s="30">
        <f t="shared" si="67"/>
        <v>-5485.2102000000004</v>
      </c>
      <c r="O107" s="35"/>
      <c r="P107" s="7">
        <f t="shared" si="68"/>
        <v>7230</v>
      </c>
      <c r="Q107" s="57">
        <v>1978</v>
      </c>
      <c r="R107" s="58">
        <v>497</v>
      </c>
      <c r="S107" s="4"/>
      <c r="T107" s="59">
        <v>39908</v>
      </c>
      <c r="U107" s="58">
        <v>425304</v>
      </c>
      <c r="V107" s="35"/>
      <c r="W107" s="7">
        <f t="shared" si="69"/>
        <v>465212</v>
      </c>
      <c r="X107" s="57">
        <v>531408</v>
      </c>
      <c r="Y107" s="58">
        <v>135184</v>
      </c>
      <c r="AA107" s="7">
        <f t="shared" si="58"/>
        <v>64.344674965421859</v>
      </c>
      <c r="AB107" s="4">
        <f t="shared" si="59"/>
        <v>268.65925176946411</v>
      </c>
      <c r="AC107" s="9">
        <f t="shared" si="60"/>
        <v>272</v>
      </c>
      <c r="AE107" s="7">
        <f t="shared" si="62"/>
        <v>27463897</v>
      </c>
      <c r="AF107" s="4">
        <f t="shared" si="74"/>
        <v>46446128</v>
      </c>
      <c r="AG107" s="9">
        <f t="shared" si="75"/>
        <v>5062736</v>
      </c>
      <c r="AI107" s="47">
        <f t="shared" si="46"/>
        <v>1.3831258644536653</v>
      </c>
      <c r="AJ107" s="48">
        <f t="shared" si="47"/>
        <v>5.0556117290192111</v>
      </c>
      <c r="AK107" s="49">
        <f t="shared" si="48"/>
        <v>20.120724346076457</v>
      </c>
      <c r="AM107" s="47">
        <f t="shared" si="49"/>
        <v>1.0355463347164593</v>
      </c>
      <c r="AN107" s="48">
        <f t="shared" si="50"/>
        <v>3.7851365015166833</v>
      </c>
      <c r="AO107" s="49">
        <f t="shared" si="51"/>
        <v>15.064386317907445</v>
      </c>
      <c r="AQ107" s="59">
        <v>113527</v>
      </c>
      <c r="AR107" s="58">
        <v>1376008</v>
      </c>
      <c r="AS107" s="35"/>
      <c r="AT107" s="7">
        <f t="shared" si="70"/>
        <v>1489535</v>
      </c>
      <c r="AU107" s="57">
        <v>131542</v>
      </c>
      <c r="AV107" s="58">
        <v>112602</v>
      </c>
      <c r="AW107" s="35"/>
      <c r="AX107" s="7">
        <f t="shared" si="63"/>
        <v>74433445</v>
      </c>
      <c r="AY107" s="65">
        <f t="shared" si="76"/>
        <v>6286570</v>
      </c>
      <c r="AZ107" s="66">
        <f t="shared" si="77"/>
        <v>4235620</v>
      </c>
      <c r="BA107" s="35"/>
      <c r="BB107" s="7">
        <f t="shared" si="52"/>
        <v>206.02143845089904</v>
      </c>
      <c r="BC107" s="4">
        <f t="shared" si="53"/>
        <v>66.502527805864503</v>
      </c>
      <c r="BD107" s="9">
        <f t="shared" si="54"/>
        <v>226.56338028169014</v>
      </c>
      <c r="BE107" s="35"/>
      <c r="BF107" s="41">
        <f t="shared" si="71"/>
        <v>5.0298202746801524E-2</v>
      </c>
      <c r="BG107" s="43">
        <f t="shared" si="72"/>
        <v>1.6235968702603638E-2</v>
      </c>
      <c r="BH107" s="44">
        <f t="shared" si="73"/>
        <v>5.5313325264084508E-2</v>
      </c>
      <c r="BI107" s="35"/>
      <c r="BJ107" s="73" t="s">
        <v>47</v>
      </c>
      <c r="BK107" s="57"/>
      <c r="BL107" s="58"/>
      <c r="BM107" s="35"/>
      <c r="BN107" s="56"/>
      <c r="BO107" s="57"/>
      <c r="BP107" s="58"/>
      <c r="BQ107" s="35"/>
      <c r="BR107" s="56"/>
      <c r="BS107" s="57"/>
      <c r="BT107" s="58"/>
      <c r="BU107" s="35"/>
      <c r="BV107" s="56"/>
      <c r="BW107" s="57"/>
      <c r="BX107" s="58"/>
    </row>
    <row r="108" spans="1:76" x14ac:dyDescent="0.2">
      <c r="A108" s="4">
        <f t="shared" si="64"/>
        <v>1020000</v>
      </c>
      <c r="B108" s="4">
        <f t="shared" si="61"/>
        <v>1030000</v>
      </c>
      <c r="D108" s="7">
        <f t="shared" si="65"/>
        <v>10000</v>
      </c>
      <c r="E108" s="57">
        <v>7398</v>
      </c>
      <c r="F108" s="9">
        <f t="shared" si="55"/>
        <v>2602</v>
      </c>
      <c r="G108" s="58">
        <v>35152</v>
      </c>
      <c r="H108" s="9">
        <f t="shared" si="56"/>
        <v>4.7515544741822113</v>
      </c>
      <c r="I108" s="9">
        <f t="shared" si="57"/>
        <v>3.5152000000000001</v>
      </c>
      <c r="J108" s="4"/>
      <c r="K108" s="59">
        <v>1723</v>
      </c>
      <c r="L108" s="27">
        <f t="shared" si="66"/>
        <v>8277</v>
      </c>
      <c r="M108" s="57">
        <v>3021</v>
      </c>
      <c r="N108" s="30">
        <f t="shared" si="67"/>
        <v>-3017.4848000000002</v>
      </c>
      <c r="O108" s="35"/>
      <c r="P108" s="7">
        <f t="shared" si="68"/>
        <v>4744</v>
      </c>
      <c r="Q108" s="57">
        <v>1982</v>
      </c>
      <c r="R108" s="58">
        <v>490</v>
      </c>
      <c r="S108" s="4"/>
      <c r="T108" s="59">
        <v>30537</v>
      </c>
      <c r="U108" s="58">
        <v>414192</v>
      </c>
      <c r="V108" s="35"/>
      <c r="W108" s="7">
        <f t="shared" si="69"/>
        <v>444729</v>
      </c>
      <c r="X108" s="57">
        <v>531992</v>
      </c>
      <c r="Y108" s="58">
        <v>133280</v>
      </c>
      <c r="AA108" s="7">
        <f t="shared" si="58"/>
        <v>93.745573355817882</v>
      </c>
      <c r="AB108" s="4">
        <f t="shared" si="59"/>
        <v>268.41170534813318</v>
      </c>
      <c r="AC108" s="9">
        <f t="shared" si="60"/>
        <v>272</v>
      </c>
      <c r="AE108" s="7">
        <f t="shared" si="62"/>
        <v>27908626</v>
      </c>
      <c r="AF108" s="4">
        <f t="shared" si="74"/>
        <v>46978120</v>
      </c>
      <c r="AG108" s="9">
        <f t="shared" si="75"/>
        <v>5196016</v>
      </c>
      <c r="AI108" s="47">
        <f t="shared" si="46"/>
        <v>2.1079258010118043</v>
      </c>
      <c r="AJ108" s="48">
        <f t="shared" si="47"/>
        <v>5.0454086781029259</v>
      </c>
      <c r="AK108" s="49">
        <f t="shared" si="48"/>
        <v>20.408163265306122</v>
      </c>
      <c r="AM108" s="47">
        <f t="shared" si="49"/>
        <v>1.5594435075885329</v>
      </c>
      <c r="AN108" s="48">
        <f t="shared" si="50"/>
        <v>3.7325933400605451</v>
      </c>
      <c r="AO108" s="49">
        <f t="shared" si="51"/>
        <v>15.097959183673469</v>
      </c>
      <c r="AQ108" s="59">
        <v>52076</v>
      </c>
      <c r="AR108" s="58">
        <v>715416</v>
      </c>
      <c r="AS108" s="35"/>
      <c r="AT108" s="7">
        <f t="shared" si="70"/>
        <v>767492</v>
      </c>
      <c r="AU108" s="57">
        <v>130525</v>
      </c>
      <c r="AV108" s="58">
        <v>110373</v>
      </c>
      <c r="AW108" s="35"/>
      <c r="AX108" s="7">
        <f t="shared" si="63"/>
        <v>75200937</v>
      </c>
      <c r="AY108" s="65">
        <f t="shared" si="76"/>
        <v>6417095</v>
      </c>
      <c r="AZ108" s="66">
        <f t="shared" si="77"/>
        <v>4345993</v>
      </c>
      <c r="BA108" s="35"/>
      <c r="BB108" s="7">
        <f t="shared" si="52"/>
        <v>161.78161888701518</v>
      </c>
      <c r="BC108" s="4">
        <f t="shared" si="53"/>
        <v>65.855196770938448</v>
      </c>
      <c r="BD108" s="9">
        <f t="shared" si="54"/>
        <v>225.25102040816327</v>
      </c>
      <c r="BE108" s="35"/>
      <c r="BF108" s="41">
        <f t="shared" si="71"/>
        <v>3.9497465548587692E-2</v>
      </c>
      <c r="BG108" s="43">
        <f t="shared" si="72"/>
        <v>1.6077928899154895E-2</v>
      </c>
      <c r="BH108" s="44">
        <f t="shared" si="73"/>
        <v>5.4992924904336736E-2</v>
      </c>
      <c r="BI108" s="35"/>
      <c r="BJ108" s="73" t="s">
        <v>47</v>
      </c>
      <c r="BK108" s="57"/>
      <c r="BL108" s="58"/>
      <c r="BM108" s="35"/>
      <c r="BN108" s="56"/>
      <c r="BO108" s="57"/>
      <c r="BP108" s="58"/>
      <c r="BQ108" s="35"/>
      <c r="BR108" s="56"/>
      <c r="BS108" s="57"/>
      <c r="BT108" s="58"/>
      <c r="BU108" s="35"/>
      <c r="BV108" s="56"/>
      <c r="BW108" s="57"/>
      <c r="BX108" s="58"/>
    </row>
    <row r="109" spans="1:76" x14ac:dyDescent="0.2">
      <c r="A109" s="4">
        <f t="shared" si="64"/>
        <v>1030000</v>
      </c>
      <c r="B109" s="4">
        <f t="shared" si="61"/>
        <v>1040000</v>
      </c>
      <c r="D109" s="7">
        <f t="shared" si="65"/>
        <v>10000</v>
      </c>
      <c r="E109" s="57">
        <v>7575</v>
      </c>
      <c r="F109" s="9">
        <f t="shared" si="55"/>
        <v>2425</v>
      </c>
      <c r="G109" s="58">
        <v>33636</v>
      </c>
      <c r="H109" s="9">
        <f t="shared" si="56"/>
        <v>4.4403960396039608</v>
      </c>
      <c r="I109" s="9">
        <f t="shared" si="57"/>
        <v>3.3635999999999999</v>
      </c>
      <c r="J109" s="4"/>
      <c r="K109" s="59">
        <v>1501</v>
      </c>
      <c r="L109" s="27">
        <f t="shared" si="66"/>
        <v>8499</v>
      </c>
      <c r="M109" s="57">
        <v>2496</v>
      </c>
      <c r="N109" s="30">
        <f t="shared" si="67"/>
        <v>-2492.6363999999999</v>
      </c>
      <c r="O109" s="35"/>
      <c r="P109" s="7">
        <f t="shared" si="68"/>
        <v>3997</v>
      </c>
      <c r="Q109" s="57">
        <v>1985</v>
      </c>
      <c r="R109" s="58">
        <v>467</v>
      </c>
      <c r="S109" s="4"/>
      <c r="T109" s="59">
        <v>26450</v>
      </c>
      <c r="U109" s="58">
        <v>360048</v>
      </c>
      <c r="V109" s="35"/>
      <c r="W109" s="7">
        <f t="shared" si="69"/>
        <v>386498</v>
      </c>
      <c r="X109" s="57">
        <v>533408</v>
      </c>
      <c r="Y109" s="58">
        <v>127024</v>
      </c>
      <c r="AA109" s="7">
        <f t="shared" si="58"/>
        <v>96.69702276707531</v>
      </c>
      <c r="AB109" s="4">
        <f t="shared" si="59"/>
        <v>268.71939546599498</v>
      </c>
      <c r="AC109" s="9">
        <f t="shared" si="60"/>
        <v>272</v>
      </c>
      <c r="AE109" s="7">
        <f t="shared" si="62"/>
        <v>28295124</v>
      </c>
      <c r="AF109" s="4">
        <f t="shared" si="74"/>
        <v>47511528</v>
      </c>
      <c r="AG109" s="9">
        <f t="shared" si="75"/>
        <v>5323040</v>
      </c>
      <c r="AI109" s="47">
        <f t="shared" si="46"/>
        <v>2.5018764073054789</v>
      </c>
      <c r="AJ109" s="48">
        <f t="shared" si="47"/>
        <v>5.0377833753148611</v>
      </c>
      <c r="AK109" s="49">
        <f t="shared" si="48"/>
        <v>21.413276231263382</v>
      </c>
      <c r="AM109" s="47">
        <f t="shared" si="49"/>
        <v>1.8951713785339004</v>
      </c>
      <c r="AN109" s="48">
        <f t="shared" si="50"/>
        <v>3.8161209068010074</v>
      </c>
      <c r="AO109" s="49">
        <f t="shared" si="51"/>
        <v>16.220556745182012</v>
      </c>
      <c r="AQ109" s="59">
        <v>42505</v>
      </c>
      <c r="AR109" s="58">
        <v>592168</v>
      </c>
      <c r="AS109" s="35"/>
      <c r="AT109" s="7">
        <f t="shared" si="70"/>
        <v>634673</v>
      </c>
      <c r="AU109" s="57">
        <v>125972</v>
      </c>
      <c r="AV109" s="58">
        <v>105545</v>
      </c>
      <c r="AW109" s="35"/>
      <c r="AX109" s="7">
        <f t="shared" si="63"/>
        <v>75835610</v>
      </c>
      <c r="AY109" s="65">
        <f t="shared" si="76"/>
        <v>6543067</v>
      </c>
      <c r="AZ109" s="66">
        <f t="shared" si="77"/>
        <v>4451538</v>
      </c>
      <c r="BA109" s="35"/>
      <c r="BB109" s="7">
        <f t="shared" si="52"/>
        <v>158.78734050537903</v>
      </c>
      <c r="BC109" s="4">
        <f t="shared" si="53"/>
        <v>63.461964735516375</v>
      </c>
      <c r="BD109" s="9">
        <f t="shared" si="54"/>
        <v>226.00642398286939</v>
      </c>
      <c r="BE109" s="35"/>
      <c r="BF109" s="41">
        <f t="shared" si="71"/>
        <v>3.8766440553071053E-2</v>
      </c>
      <c r="BG109" s="43">
        <f t="shared" si="72"/>
        <v>1.5493643734256927E-2</v>
      </c>
      <c r="BH109" s="44">
        <f t="shared" si="73"/>
        <v>5.5177349605192723E-2</v>
      </c>
      <c r="BI109" s="35"/>
      <c r="BJ109" s="73" t="s">
        <v>47</v>
      </c>
      <c r="BK109" s="57"/>
      <c r="BL109" s="58"/>
      <c r="BM109" s="35"/>
      <c r="BN109" s="56"/>
      <c r="BO109" s="57"/>
      <c r="BP109" s="58"/>
      <c r="BQ109" s="35"/>
      <c r="BR109" s="56"/>
      <c r="BS109" s="57"/>
      <c r="BT109" s="58"/>
      <c r="BU109" s="35"/>
      <c r="BV109" s="56"/>
      <c r="BW109" s="57"/>
      <c r="BX109" s="58"/>
    </row>
    <row r="110" spans="1:76" x14ac:dyDescent="0.2">
      <c r="A110" s="4">
        <f t="shared" si="64"/>
        <v>1040000</v>
      </c>
      <c r="B110" s="4">
        <f t="shared" si="61"/>
        <v>1050000</v>
      </c>
      <c r="D110" s="7">
        <f t="shared" si="65"/>
        <v>10000</v>
      </c>
      <c r="E110" s="57">
        <v>7667</v>
      </c>
      <c r="F110" s="9">
        <f t="shared" si="55"/>
        <v>2333</v>
      </c>
      <c r="G110" s="58">
        <v>35264</v>
      </c>
      <c r="H110" s="9">
        <f t="shared" si="56"/>
        <v>4.5994521977305336</v>
      </c>
      <c r="I110" s="9">
        <f t="shared" si="57"/>
        <v>3.5264000000000002</v>
      </c>
      <c r="J110" s="4"/>
      <c r="K110" s="59">
        <v>1588</v>
      </c>
      <c r="L110" s="27">
        <f t="shared" si="66"/>
        <v>8412</v>
      </c>
      <c r="M110" s="57">
        <v>2579</v>
      </c>
      <c r="N110" s="30">
        <f t="shared" si="67"/>
        <v>-2575.4735999999998</v>
      </c>
      <c r="O110" s="35"/>
      <c r="P110" s="7">
        <f t="shared" si="68"/>
        <v>4167</v>
      </c>
      <c r="Q110" s="57">
        <v>1988</v>
      </c>
      <c r="R110" s="58">
        <v>509</v>
      </c>
      <c r="S110" s="4"/>
      <c r="T110" s="59">
        <v>26450</v>
      </c>
      <c r="U110" s="58">
        <v>380400</v>
      </c>
      <c r="V110" s="35"/>
      <c r="W110" s="7">
        <f t="shared" si="69"/>
        <v>406850</v>
      </c>
      <c r="X110" s="57">
        <v>535240</v>
      </c>
      <c r="Y110" s="58">
        <v>138448</v>
      </c>
      <c r="AA110" s="7">
        <f t="shared" si="58"/>
        <v>97.636189104871605</v>
      </c>
      <c r="AB110" s="4">
        <f t="shared" si="59"/>
        <v>269.23541247484911</v>
      </c>
      <c r="AC110" s="9">
        <f t="shared" si="60"/>
        <v>272</v>
      </c>
      <c r="AE110" s="7">
        <f t="shared" si="62"/>
        <v>28701974</v>
      </c>
      <c r="AF110" s="4">
        <f t="shared" si="74"/>
        <v>48046768</v>
      </c>
      <c r="AG110" s="9">
        <f t="shared" si="75"/>
        <v>5461488</v>
      </c>
      <c r="AI110" s="47">
        <f t="shared" si="46"/>
        <v>2.3998080153587713</v>
      </c>
      <c r="AJ110" s="48">
        <f t="shared" si="47"/>
        <v>5.0301810865191143</v>
      </c>
      <c r="AK110" s="49">
        <f t="shared" si="48"/>
        <v>19.646365422396858</v>
      </c>
      <c r="AM110" s="47">
        <f t="shared" si="49"/>
        <v>1.8399328053755699</v>
      </c>
      <c r="AN110" s="48">
        <f t="shared" si="50"/>
        <v>3.8566398390342052</v>
      </c>
      <c r="AO110" s="49">
        <f t="shared" si="51"/>
        <v>15.062868369351669</v>
      </c>
      <c r="AQ110" s="59">
        <v>43116</v>
      </c>
      <c r="AR110" s="58">
        <v>610912</v>
      </c>
      <c r="AS110" s="35"/>
      <c r="AT110" s="7">
        <f t="shared" si="70"/>
        <v>654028</v>
      </c>
      <c r="AU110" s="57">
        <v>132834</v>
      </c>
      <c r="AV110" s="58">
        <v>113429</v>
      </c>
      <c r="AW110" s="35"/>
      <c r="AX110" s="7">
        <f t="shared" si="63"/>
        <v>76489638</v>
      </c>
      <c r="AY110" s="65">
        <f t="shared" si="76"/>
        <v>6675901</v>
      </c>
      <c r="AZ110" s="66">
        <f t="shared" si="77"/>
        <v>4564967</v>
      </c>
      <c r="BA110" s="35"/>
      <c r="BB110" s="7">
        <f t="shared" si="52"/>
        <v>156.95416366690665</v>
      </c>
      <c r="BC110" s="4">
        <f t="shared" si="53"/>
        <v>66.817907444668009</v>
      </c>
      <c r="BD110" s="9">
        <f t="shared" si="54"/>
        <v>222.84675834970531</v>
      </c>
      <c r="BE110" s="35"/>
      <c r="BF110" s="41">
        <f t="shared" si="71"/>
        <v>3.8318887613990882E-2</v>
      </c>
      <c r="BG110" s="43">
        <f t="shared" si="72"/>
        <v>1.6312965684733401E-2</v>
      </c>
      <c r="BH110" s="44">
        <f t="shared" si="73"/>
        <v>5.4405946862721023E-2</v>
      </c>
      <c r="BI110" s="35"/>
      <c r="BJ110" s="73" t="s">
        <v>47</v>
      </c>
      <c r="BK110" s="57"/>
      <c r="BL110" s="58"/>
      <c r="BM110" s="35"/>
      <c r="BN110" s="56"/>
      <c r="BO110" s="57"/>
      <c r="BP110" s="58"/>
      <c r="BQ110" s="35"/>
      <c r="BR110" s="56"/>
      <c r="BS110" s="57"/>
      <c r="BT110" s="58"/>
      <c r="BU110" s="35"/>
      <c r="BV110" s="56"/>
      <c r="BW110" s="57"/>
      <c r="BX110" s="58"/>
    </row>
    <row r="111" spans="1:76" x14ac:dyDescent="0.2">
      <c r="A111" s="4">
        <f t="shared" si="64"/>
        <v>1050000</v>
      </c>
      <c r="B111" s="4">
        <f t="shared" si="61"/>
        <v>1060000</v>
      </c>
      <c r="D111" s="7">
        <f t="shared" si="65"/>
        <v>10000</v>
      </c>
      <c r="E111" s="57">
        <v>7954</v>
      </c>
      <c r="F111" s="9">
        <f t="shared" si="55"/>
        <v>2046</v>
      </c>
      <c r="G111" s="58">
        <v>38721</v>
      </c>
      <c r="H111" s="9">
        <f t="shared" si="56"/>
        <v>4.8681166708574306</v>
      </c>
      <c r="I111" s="9">
        <f t="shared" si="57"/>
        <v>3.8721000000000001</v>
      </c>
      <c r="J111" s="4"/>
      <c r="K111" s="59">
        <v>1767</v>
      </c>
      <c r="L111" s="27">
        <f t="shared" si="66"/>
        <v>8233</v>
      </c>
      <c r="M111" s="57">
        <v>2870</v>
      </c>
      <c r="N111" s="30">
        <f t="shared" si="67"/>
        <v>-2866.1279</v>
      </c>
      <c r="O111" s="35"/>
      <c r="P111" s="7">
        <f t="shared" si="68"/>
        <v>4637</v>
      </c>
      <c r="Q111" s="57">
        <v>1995</v>
      </c>
      <c r="R111" s="58">
        <v>528</v>
      </c>
      <c r="S111" s="4"/>
      <c r="T111" s="59">
        <v>29139</v>
      </c>
      <c r="U111" s="58">
        <v>429400</v>
      </c>
      <c r="V111" s="35"/>
      <c r="W111" s="7">
        <f t="shared" si="69"/>
        <v>458539</v>
      </c>
      <c r="X111" s="57">
        <v>538248</v>
      </c>
      <c r="Y111" s="58">
        <v>143616</v>
      </c>
      <c r="AA111" s="7">
        <f t="shared" si="58"/>
        <v>98.886995902523182</v>
      </c>
      <c r="AB111" s="4">
        <f t="shared" si="59"/>
        <v>269.79849624060148</v>
      </c>
      <c r="AC111" s="9">
        <f t="shared" si="60"/>
        <v>272</v>
      </c>
      <c r="AE111" s="7">
        <f t="shared" si="62"/>
        <v>29160513</v>
      </c>
      <c r="AF111" s="4">
        <f t="shared" si="74"/>
        <v>48585016</v>
      </c>
      <c r="AG111" s="9">
        <f t="shared" si="75"/>
        <v>5605104</v>
      </c>
      <c r="AI111" s="47">
        <f t="shared" si="46"/>
        <v>2.1565667457407809</v>
      </c>
      <c r="AJ111" s="48">
        <f t="shared" si="47"/>
        <v>5.0125313283208017</v>
      </c>
      <c r="AK111" s="49">
        <f t="shared" si="48"/>
        <v>18.939393939393938</v>
      </c>
      <c r="AM111" s="47">
        <f t="shared" si="49"/>
        <v>1.715333189562217</v>
      </c>
      <c r="AN111" s="48">
        <f t="shared" si="50"/>
        <v>3.9869674185463659</v>
      </c>
      <c r="AO111" s="49">
        <f t="shared" si="51"/>
        <v>15.064393939393939</v>
      </c>
      <c r="AQ111" s="59">
        <v>46218</v>
      </c>
      <c r="AR111" s="58">
        <v>686496</v>
      </c>
      <c r="AS111" s="35"/>
      <c r="AT111" s="7">
        <f t="shared" si="70"/>
        <v>732714</v>
      </c>
      <c r="AU111" s="57">
        <v>137162</v>
      </c>
      <c r="AV111" s="58">
        <v>119240</v>
      </c>
      <c r="AW111" s="35"/>
      <c r="AX111" s="7">
        <f t="shared" si="63"/>
        <v>77222352</v>
      </c>
      <c r="AY111" s="65">
        <f t="shared" si="76"/>
        <v>6813063</v>
      </c>
      <c r="AZ111" s="66">
        <f t="shared" si="77"/>
        <v>4684207</v>
      </c>
      <c r="BA111" s="35"/>
      <c r="BB111" s="7">
        <f t="shared" si="52"/>
        <v>158.01466465387105</v>
      </c>
      <c r="BC111" s="4">
        <f t="shared" si="53"/>
        <v>68.752882205513785</v>
      </c>
      <c r="BD111" s="9">
        <f t="shared" si="54"/>
        <v>225.83333333333334</v>
      </c>
      <c r="BE111" s="35"/>
      <c r="BF111" s="41">
        <f t="shared" si="71"/>
        <v>3.8577798987761487E-2</v>
      </c>
      <c r="BG111" s="43">
        <f t="shared" si="72"/>
        <v>1.6785371632205514E-2</v>
      </c>
      <c r="BH111" s="44">
        <f t="shared" si="73"/>
        <v>5.5135091145833336E-2</v>
      </c>
      <c r="BI111" s="35"/>
      <c r="BJ111" s="73" t="s">
        <v>47</v>
      </c>
      <c r="BK111" s="57"/>
      <c r="BL111" s="58"/>
      <c r="BM111" s="35"/>
      <c r="BN111" s="56"/>
      <c r="BO111" s="57"/>
      <c r="BP111" s="58"/>
      <c r="BQ111" s="35"/>
      <c r="BR111" s="56"/>
      <c r="BS111" s="57"/>
      <c r="BT111" s="58"/>
      <c r="BU111" s="35"/>
      <c r="BV111" s="56"/>
      <c r="BW111" s="57"/>
      <c r="BX111" s="58"/>
    </row>
    <row r="112" spans="1:76" x14ac:dyDescent="0.2">
      <c r="A112" s="4">
        <f t="shared" si="64"/>
        <v>1060000</v>
      </c>
      <c r="B112" s="4">
        <f t="shared" si="61"/>
        <v>1070000</v>
      </c>
      <c r="D112" s="7">
        <f t="shared" si="65"/>
        <v>10000</v>
      </c>
      <c r="E112" s="57">
        <v>7800</v>
      </c>
      <c r="F112" s="9">
        <f t="shared" si="55"/>
        <v>2200</v>
      </c>
      <c r="G112" s="58">
        <v>40742</v>
      </c>
      <c r="H112" s="9">
        <f t="shared" si="56"/>
        <v>5.2233333333333336</v>
      </c>
      <c r="I112" s="9">
        <f t="shared" si="57"/>
        <v>4.0742000000000003</v>
      </c>
      <c r="J112" s="4"/>
      <c r="K112" s="59">
        <v>1692</v>
      </c>
      <c r="L112" s="27">
        <f t="shared" si="66"/>
        <v>8308</v>
      </c>
      <c r="M112" s="57">
        <v>4354</v>
      </c>
      <c r="N112" s="30">
        <f t="shared" si="67"/>
        <v>-4349.9258</v>
      </c>
      <c r="O112" s="35"/>
      <c r="P112" s="7">
        <f t="shared" si="68"/>
        <v>6046</v>
      </c>
      <c r="Q112" s="57">
        <v>1986</v>
      </c>
      <c r="R112" s="58">
        <v>536</v>
      </c>
      <c r="S112" s="4"/>
      <c r="T112" s="59">
        <v>33380</v>
      </c>
      <c r="U112" s="58">
        <v>410392</v>
      </c>
      <c r="V112" s="35"/>
      <c r="W112" s="7">
        <f t="shared" si="69"/>
        <v>443772</v>
      </c>
      <c r="X112" s="57">
        <v>533632</v>
      </c>
      <c r="Y112" s="58">
        <v>145792</v>
      </c>
      <c r="AA112" s="7">
        <f t="shared" si="58"/>
        <v>73.399272246113128</v>
      </c>
      <c r="AB112" s="4">
        <f t="shared" si="59"/>
        <v>268.69687814702922</v>
      </c>
      <c r="AC112" s="9">
        <f t="shared" si="60"/>
        <v>272</v>
      </c>
      <c r="AE112" s="7">
        <f t="shared" si="62"/>
        <v>29604285</v>
      </c>
      <c r="AF112" s="4">
        <f t="shared" si="74"/>
        <v>49118648</v>
      </c>
      <c r="AG112" s="9">
        <f t="shared" si="75"/>
        <v>5750896</v>
      </c>
      <c r="AI112" s="47">
        <f t="shared" si="46"/>
        <v>1.6539861065167052</v>
      </c>
      <c r="AJ112" s="48">
        <f t="shared" si="47"/>
        <v>5.0352467270896275</v>
      </c>
      <c r="AK112" s="49">
        <f t="shared" si="48"/>
        <v>18.656716417910449</v>
      </c>
      <c r="AM112" s="47">
        <f t="shared" si="49"/>
        <v>1.2901091630830301</v>
      </c>
      <c r="AN112" s="48">
        <f t="shared" si="50"/>
        <v>3.9274924471299095</v>
      </c>
      <c r="AO112" s="49">
        <f t="shared" si="51"/>
        <v>14.552238805970148</v>
      </c>
      <c r="AQ112" s="59">
        <v>82790</v>
      </c>
      <c r="AR112" s="58">
        <v>1088272</v>
      </c>
      <c r="AS112" s="35"/>
      <c r="AT112" s="7">
        <f t="shared" si="70"/>
        <v>1171062</v>
      </c>
      <c r="AU112" s="57">
        <v>138176</v>
      </c>
      <c r="AV112" s="58">
        <v>122623</v>
      </c>
      <c r="AW112" s="35"/>
      <c r="AX112" s="7">
        <f t="shared" si="63"/>
        <v>78393414</v>
      </c>
      <c r="AY112" s="65">
        <f t="shared" si="76"/>
        <v>6951239</v>
      </c>
      <c r="AZ112" s="66">
        <f t="shared" si="77"/>
        <v>4806830</v>
      </c>
      <c r="BA112" s="35"/>
      <c r="BB112" s="7">
        <f t="shared" si="52"/>
        <v>193.69202778696658</v>
      </c>
      <c r="BC112" s="4">
        <f t="shared" si="53"/>
        <v>69.575025176233638</v>
      </c>
      <c r="BD112" s="9">
        <f t="shared" si="54"/>
        <v>228.77425373134329</v>
      </c>
      <c r="BE112" s="35"/>
      <c r="BF112" s="41">
        <f t="shared" si="71"/>
        <v>4.7288092721427387E-2</v>
      </c>
      <c r="BG112" s="43">
        <f t="shared" si="72"/>
        <v>1.6986090130916415E-2</v>
      </c>
      <c r="BH112" s="44">
        <f t="shared" si="73"/>
        <v>5.5853089289878734E-2</v>
      </c>
      <c r="BI112" s="35"/>
      <c r="BJ112" s="73" t="s">
        <v>47</v>
      </c>
      <c r="BK112" s="57"/>
      <c r="BL112" s="58"/>
      <c r="BM112" s="35"/>
      <c r="BN112" s="56"/>
      <c r="BO112" s="57"/>
      <c r="BP112" s="58"/>
      <c r="BQ112" s="35"/>
      <c r="BR112" s="56"/>
      <c r="BS112" s="57"/>
      <c r="BT112" s="58"/>
      <c r="BU112" s="35"/>
      <c r="BV112" s="56"/>
      <c r="BW112" s="57"/>
      <c r="BX112" s="58"/>
    </row>
    <row r="113" spans="1:76" x14ac:dyDescent="0.2">
      <c r="A113" s="4">
        <f t="shared" si="64"/>
        <v>1070000</v>
      </c>
      <c r="B113" s="4">
        <f t="shared" si="61"/>
        <v>1080000</v>
      </c>
      <c r="D113" s="7">
        <f t="shared" si="65"/>
        <v>10000</v>
      </c>
      <c r="E113" s="57">
        <v>7879</v>
      </c>
      <c r="F113" s="9">
        <f t="shared" si="55"/>
        <v>2121</v>
      </c>
      <c r="G113" s="58">
        <v>39922</v>
      </c>
      <c r="H113" s="9">
        <f t="shared" si="56"/>
        <v>5.0668866607437488</v>
      </c>
      <c r="I113" s="9">
        <f t="shared" si="57"/>
        <v>3.9922</v>
      </c>
      <c r="J113" s="4"/>
      <c r="K113" s="59">
        <v>1705</v>
      </c>
      <c r="L113" s="27">
        <f t="shared" si="66"/>
        <v>8295</v>
      </c>
      <c r="M113" s="57">
        <v>2435</v>
      </c>
      <c r="N113" s="30">
        <f t="shared" si="67"/>
        <v>-2431.0077999999999</v>
      </c>
      <c r="O113" s="35"/>
      <c r="P113" s="7">
        <f t="shared" si="68"/>
        <v>4140</v>
      </c>
      <c r="Q113" s="57">
        <v>1995</v>
      </c>
      <c r="R113" s="58">
        <v>539</v>
      </c>
      <c r="S113" s="4"/>
      <c r="T113" s="59">
        <v>28899</v>
      </c>
      <c r="U113" s="58">
        <v>406736</v>
      </c>
      <c r="V113" s="35"/>
      <c r="W113" s="7">
        <f t="shared" si="69"/>
        <v>435635</v>
      </c>
      <c r="X113" s="57">
        <v>537032</v>
      </c>
      <c r="Y113" s="58">
        <v>146608</v>
      </c>
      <c r="AA113" s="7">
        <f t="shared" si="58"/>
        <v>105.22584541062803</v>
      </c>
      <c r="AB113" s="4">
        <f t="shared" si="59"/>
        <v>269.18897243107767</v>
      </c>
      <c r="AC113" s="9">
        <f t="shared" si="60"/>
        <v>272</v>
      </c>
      <c r="AE113" s="7">
        <f t="shared" si="62"/>
        <v>30039920</v>
      </c>
      <c r="AF113" s="4">
        <f t="shared" si="74"/>
        <v>49655680</v>
      </c>
      <c r="AG113" s="9">
        <f t="shared" si="75"/>
        <v>5897504</v>
      </c>
      <c r="AI113" s="47">
        <f t="shared" si="46"/>
        <v>2.4154589371980677</v>
      </c>
      <c r="AJ113" s="48">
        <f t="shared" si="47"/>
        <v>5.0125313283208017</v>
      </c>
      <c r="AK113" s="49">
        <f t="shared" si="48"/>
        <v>18.552875695732837</v>
      </c>
      <c r="AM113" s="47">
        <f t="shared" si="49"/>
        <v>1.9031400966183576</v>
      </c>
      <c r="AN113" s="48">
        <f t="shared" si="50"/>
        <v>3.9493734335839599</v>
      </c>
      <c r="AO113" s="49">
        <f t="shared" si="51"/>
        <v>14.617810760667904</v>
      </c>
      <c r="AQ113" s="59">
        <v>38522</v>
      </c>
      <c r="AR113" s="58">
        <v>574376</v>
      </c>
      <c r="AS113" s="35"/>
      <c r="AT113" s="7">
        <f t="shared" si="70"/>
        <v>612898</v>
      </c>
      <c r="AU113" s="57">
        <v>142740</v>
      </c>
      <c r="AV113" s="58">
        <v>122975</v>
      </c>
      <c r="AW113" s="35"/>
      <c r="AX113" s="7">
        <f t="shared" si="63"/>
        <v>79006312</v>
      </c>
      <c r="AY113" s="65">
        <f t="shared" si="76"/>
        <v>7093979</v>
      </c>
      <c r="AZ113" s="66">
        <f t="shared" si="77"/>
        <v>4929805</v>
      </c>
      <c r="BA113" s="35"/>
      <c r="BB113" s="7">
        <f t="shared" si="52"/>
        <v>148.04299516908213</v>
      </c>
      <c r="BC113" s="4">
        <f t="shared" si="53"/>
        <v>71.548872180451127</v>
      </c>
      <c r="BD113" s="9">
        <f t="shared" si="54"/>
        <v>228.15398886827458</v>
      </c>
      <c r="BE113" s="35"/>
      <c r="BF113" s="41">
        <f t="shared" si="71"/>
        <v>3.6143309367451693E-2</v>
      </c>
      <c r="BG113" s="43">
        <f t="shared" si="72"/>
        <v>1.7467986372180451E-2</v>
      </c>
      <c r="BH113" s="44">
        <f t="shared" si="73"/>
        <v>5.5701657438543599E-2</v>
      </c>
      <c r="BI113" s="35"/>
      <c r="BJ113" s="73" t="s">
        <v>47</v>
      </c>
      <c r="BK113" s="57"/>
      <c r="BL113" s="58"/>
      <c r="BM113" s="35"/>
      <c r="BN113" s="56"/>
      <c r="BO113" s="57"/>
      <c r="BP113" s="58"/>
      <c r="BQ113" s="35"/>
      <c r="BR113" s="56"/>
      <c r="BS113" s="57"/>
      <c r="BT113" s="58"/>
      <c r="BU113" s="35"/>
      <c r="BV113" s="56"/>
      <c r="BW113" s="57"/>
      <c r="BX113" s="58"/>
    </row>
    <row r="114" spans="1:76" x14ac:dyDescent="0.2">
      <c r="A114" s="4">
        <f t="shared" si="64"/>
        <v>1080000</v>
      </c>
      <c r="B114" s="4">
        <f t="shared" si="61"/>
        <v>1090000</v>
      </c>
      <c r="D114" s="7">
        <f t="shared" si="65"/>
        <v>10000</v>
      </c>
      <c r="E114" s="57">
        <v>8022</v>
      </c>
      <c r="F114" s="9">
        <f t="shared" si="55"/>
        <v>1978</v>
      </c>
      <c r="G114" s="58">
        <v>44639</v>
      </c>
      <c r="H114" s="9">
        <f t="shared" si="56"/>
        <v>5.5645724258289704</v>
      </c>
      <c r="I114" s="9">
        <f t="shared" si="57"/>
        <v>4.4638999999999998</v>
      </c>
      <c r="J114" s="4"/>
      <c r="K114" s="59">
        <v>1759</v>
      </c>
      <c r="L114" s="27">
        <f t="shared" si="66"/>
        <v>8241</v>
      </c>
      <c r="M114" s="57">
        <v>2686</v>
      </c>
      <c r="N114" s="30">
        <f t="shared" si="67"/>
        <v>-2681.5360999999998</v>
      </c>
      <c r="O114" s="35"/>
      <c r="P114" s="7">
        <f t="shared" si="68"/>
        <v>4445</v>
      </c>
      <c r="Q114" s="57">
        <v>1993</v>
      </c>
      <c r="R114" s="58">
        <v>605</v>
      </c>
      <c r="S114" s="4"/>
      <c r="T114" s="59">
        <v>34128</v>
      </c>
      <c r="U114" s="58">
        <v>430464</v>
      </c>
      <c r="V114" s="35"/>
      <c r="W114" s="7">
        <f t="shared" si="69"/>
        <v>464592</v>
      </c>
      <c r="X114" s="57">
        <v>538368</v>
      </c>
      <c r="Y114" s="58">
        <v>164560</v>
      </c>
      <c r="AA114" s="7">
        <f t="shared" si="58"/>
        <v>104.52013498312711</v>
      </c>
      <c r="AB114" s="4">
        <f t="shared" si="59"/>
        <v>270.12945308580032</v>
      </c>
      <c r="AC114" s="9">
        <f t="shared" si="60"/>
        <v>272</v>
      </c>
      <c r="AE114" s="7">
        <f t="shared" si="62"/>
        <v>30504512</v>
      </c>
      <c r="AF114" s="4">
        <f t="shared" si="74"/>
        <v>50194048</v>
      </c>
      <c r="AG114" s="9">
        <f t="shared" si="75"/>
        <v>6062064</v>
      </c>
      <c r="AI114" s="47">
        <f t="shared" si="46"/>
        <v>2.2497187851518561</v>
      </c>
      <c r="AJ114" s="48">
        <f t="shared" si="47"/>
        <v>5.0175614651279474</v>
      </c>
      <c r="AK114" s="49">
        <f t="shared" si="48"/>
        <v>16.528925619834709</v>
      </c>
      <c r="AM114" s="47">
        <f t="shared" si="49"/>
        <v>1.8047244094488188</v>
      </c>
      <c r="AN114" s="48">
        <f t="shared" si="50"/>
        <v>4.0250878073256393</v>
      </c>
      <c r="AO114" s="49">
        <f t="shared" si="51"/>
        <v>13.259504132231404</v>
      </c>
      <c r="AQ114" s="59">
        <v>45080</v>
      </c>
      <c r="AR114" s="58">
        <v>651320</v>
      </c>
      <c r="AS114" s="35"/>
      <c r="AT114" s="7">
        <f t="shared" si="70"/>
        <v>696400</v>
      </c>
      <c r="AU114" s="57">
        <v>159004</v>
      </c>
      <c r="AV114" s="58">
        <v>138673</v>
      </c>
      <c r="AW114" s="35"/>
      <c r="AX114" s="7">
        <f t="shared" si="63"/>
        <v>79702712</v>
      </c>
      <c r="AY114" s="65">
        <f t="shared" si="76"/>
        <v>7252983</v>
      </c>
      <c r="AZ114" s="66">
        <f t="shared" si="77"/>
        <v>5068478</v>
      </c>
      <c r="BA114" s="35"/>
      <c r="BB114" s="7">
        <f t="shared" si="52"/>
        <v>156.67041619797524</v>
      </c>
      <c r="BC114" s="4">
        <f t="shared" si="53"/>
        <v>79.781234320120419</v>
      </c>
      <c r="BD114" s="9">
        <f t="shared" si="54"/>
        <v>229.21157024793388</v>
      </c>
      <c r="BE114" s="35"/>
      <c r="BF114" s="41">
        <f t="shared" si="71"/>
        <v>3.82496133295838E-2</v>
      </c>
      <c r="BG114" s="43">
        <f t="shared" si="72"/>
        <v>1.9477840410185649E-2</v>
      </c>
      <c r="BH114" s="44">
        <f t="shared" si="73"/>
        <v>5.5959856017561982E-2</v>
      </c>
      <c r="BI114" s="35"/>
      <c r="BJ114" s="73" t="s">
        <v>47</v>
      </c>
      <c r="BK114" s="57"/>
      <c r="BL114" s="58"/>
      <c r="BM114" s="35"/>
      <c r="BN114" s="56"/>
      <c r="BO114" s="57"/>
      <c r="BP114" s="58"/>
      <c r="BQ114" s="35"/>
      <c r="BR114" s="56"/>
      <c r="BS114" s="57"/>
      <c r="BT114" s="58"/>
      <c r="BU114" s="35"/>
      <c r="BV114" s="56"/>
      <c r="BW114" s="57"/>
      <c r="BX114" s="58"/>
    </row>
    <row r="115" spans="1:76" x14ac:dyDescent="0.2">
      <c r="A115" s="4">
        <f t="shared" si="64"/>
        <v>1090000</v>
      </c>
      <c r="B115" s="4">
        <f t="shared" si="61"/>
        <v>1100000</v>
      </c>
      <c r="D115" s="7">
        <f t="shared" si="65"/>
        <v>10000</v>
      </c>
      <c r="E115" s="57">
        <v>8063</v>
      </c>
      <c r="F115" s="9">
        <f t="shared" si="55"/>
        <v>1937</v>
      </c>
      <c r="G115" s="58">
        <v>47831</v>
      </c>
      <c r="H115" s="9">
        <f t="shared" si="56"/>
        <v>5.9321592459382364</v>
      </c>
      <c r="I115" s="9">
        <f t="shared" si="57"/>
        <v>4.7831000000000001</v>
      </c>
      <c r="J115" s="4"/>
      <c r="K115" s="59">
        <v>1663</v>
      </c>
      <c r="L115" s="27">
        <f t="shared" si="66"/>
        <v>8337</v>
      </c>
      <c r="M115" s="57">
        <v>2568</v>
      </c>
      <c r="N115" s="30">
        <f t="shared" si="67"/>
        <v>-2563.2168999999999</v>
      </c>
      <c r="O115" s="35"/>
      <c r="P115" s="7">
        <f t="shared" si="68"/>
        <v>4231</v>
      </c>
      <c r="Q115" s="57">
        <v>1994</v>
      </c>
      <c r="R115" s="58">
        <v>652</v>
      </c>
      <c r="S115" s="4"/>
      <c r="T115" s="59">
        <v>29170</v>
      </c>
      <c r="U115" s="58">
        <v>410312</v>
      </c>
      <c r="V115" s="35"/>
      <c r="W115" s="7">
        <f t="shared" si="69"/>
        <v>439482</v>
      </c>
      <c r="X115" s="57">
        <v>538000</v>
      </c>
      <c r="Y115" s="58">
        <v>177344</v>
      </c>
      <c r="AA115" s="7">
        <f t="shared" si="58"/>
        <v>103.87189789647837</v>
      </c>
      <c r="AB115" s="4">
        <f t="shared" si="59"/>
        <v>269.80942828485456</v>
      </c>
      <c r="AC115" s="9">
        <f t="shared" si="60"/>
        <v>272</v>
      </c>
      <c r="AE115" s="7">
        <f t="shared" si="62"/>
        <v>30943994</v>
      </c>
      <c r="AF115" s="4">
        <f t="shared" si="74"/>
        <v>50732048</v>
      </c>
      <c r="AG115" s="9">
        <f t="shared" si="75"/>
        <v>6239408</v>
      </c>
      <c r="AI115" s="47">
        <f t="shared" si="46"/>
        <v>2.3635074450484521</v>
      </c>
      <c r="AJ115" s="48">
        <f t="shared" si="47"/>
        <v>5.0150451354062184</v>
      </c>
      <c r="AK115" s="49">
        <f t="shared" si="48"/>
        <v>15.337423312883436</v>
      </c>
      <c r="AM115" s="47">
        <f t="shared" si="49"/>
        <v>1.9056960529425668</v>
      </c>
      <c r="AN115" s="48">
        <f t="shared" si="50"/>
        <v>4.043630892678034</v>
      </c>
      <c r="AO115" s="49">
        <f t="shared" si="51"/>
        <v>12.366564417177914</v>
      </c>
      <c r="AQ115" s="59">
        <v>42607</v>
      </c>
      <c r="AR115" s="58">
        <v>622576</v>
      </c>
      <c r="AS115" s="35"/>
      <c r="AT115" s="7">
        <f t="shared" si="70"/>
        <v>665183</v>
      </c>
      <c r="AU115" s="57">
        <v>167522</v>
      </c>
      <c r="AV115" s="58">
        <v>148814</v>
      </c>
      <c r="AW115" s="35"/>
      <c r="AX115" s="7">
        <f t="shared" si="63"/>
        <v>80367895</v>
      </c>
      <c r="AY115" s="65">
        <f t="shared" si="76"/>
        <v>7420505</v>
      </c>
      <c r="AZ115" s="66">
        <f t="shared" si="77"/>
        <v>5217292</v>
      </c>
      <c r="BA115" s="35"/>
      <c r="BB115" s="7">
        <f t="shared" si="52"/>
        <v>157.21649728196644</v>
      </c>
      <c r="BC115" s="4">
        <f t="shared" si="53"/>
        <v>84.013039117352051</v>
      </c>
      <c r="BD115" s="9">
        <f t="shared" si="54"/>
        <v>228.24233128834356</v>
      </c>
      <c r="BE115" s="35"/>
      <c r="BF115" s="41">
        <f t="shared" si="71"/>
        <v>3.8382933906730088E-2</v>
      </c>
      <c r="BG115" s="43">
        <f t="shared" si="72"/>
        <v>2.0510995878259778E-2</v>
      </c>
      <c r="BH115" s="44">
        <f t="shared" si="73"/>
        <v>5.5723225412193253E-2</v>
      </c>
      <c r="BI115" s="35"/>
      <c r="BJ115" s="73" t="s">
        <v>47</v>
      </c>
      <c r="BK115" s="57"/>
      <c r="BL115" s="58"/>
      <c r="BM115" s="35"/>
      <c r="BN115" s="56"/>
      <c r="BO115" s="57"/>
      <c r="BP115" s="58"/>
      <c r="BQ115" s="35"/>
      <c r="BR115" s="56"/>
      <c r="BS115" s="57"/>
      <c r="BT115" s="58"/>
      <c r="BU115" s="35"/>
      <c r="BV115" s="56"/>
      <c r="BW115" s="57"/>
      <c r="BX115" s="58"/>
    </row>
    <row r="116" spans="1:76" x14ac:dyDescent="0.2">
      <c r="A116" s="4">
        <f t="shared" si="64"/>
        <v>1100000</v>
      </c>
      <c r="B116" s="4">
        <f t="shared" si="61"/>
        <v>1110000</v>
      </c>
      <c r="D116" s="7">
        <f t="shared" si="65"/>
        <v>10000</v>
      </c>
      <c r="E116" s="57">
        <v>8196</v>
      </c>
      <c r="F116" s="9">
        <f t="shared" si="55"/>
        <v>1804</v>
      </c>
      <c r="G116" s="58">
        <v>53789</v>
      </c>
      <c r="H116" s="9">
        <f t="shared" si="56"/>
        <v>6.5628355295265983</v>
      </c>
      <c r="I116" s="9">
        <f t="shared" si="57"/>
        <v>5.3788999999999998</v>
      </c>
      <c r="J116" s="4"/>
      <c r="K116" s="59">
        <v>1772</v>
      </c>
      <c r="L116" s="27">
        <f t="shared" si="66"/>
        <v>8228</v>
      </c>
      <c r="M116" s="57">
        <v>4421</v>
      </c>
      <c r="N116" s="30">
        <f t="shared" si="67"/>
        <v>-4415.6211000000003</v>
      </c>
      <c r="O116" s="35"/>
      <c r="P116" s="7">
        <f t="shared" si="68"/>
        <v>6193</v>
      </c>
      <c r="Q116" s="57">
        <v>1997</v>
      </c>
      <c r="R116" s="58">
        <v>714</v>
      </c>
      <c r="S116" s="4"/>
      <c r="T116" s="59">
        <v>32990</v>
      </c>
      <c r="U116" s="58">
        <v>440680</v>
      </c>
      <c r="V116" s="35"/>
      <c r="W116" s="7">
        <f t="shared" si="69"/>
        <v>473670</v>
      </c>
      <c r="X116" s="57">
        <v>539632</v>
      </c>
      <c r="Y116" s="58">
        <v>194208</v>
      </c>
      <c r="AA116" s="7">
        <f t="shared" si="58"/>
        <v>76.48474083642823</v>
      </c>
      <c r="AB116" s="4">
        <f t="shared" si="59"/>
        <v>270.22133199799697</v>
      </c>
      <c r="AC116" s="9">
        <f t="shared" si="60"/>
        <v>272</v>
      </c>
      <c r="AE116" s="7">
        <f t="shared" si="62"/>
        <v>31417664</v>
      </c>
      <c r="AF116" s="4">
        <f t="shared" si="74"/>
        <v>51271680</v>
      </c>
      <c r="AG116" s="9">
        <f t="shared" si="75"/>
        <v>6433616</v>
      </c>
      <c r="AI116" s="47">
        <f t="shared" si="46"/>
        <v>1.6147263038914903</v>
      </c>
      <c r="AJ116" s="48">
        <f t="shared" si="47"/>
        <v>5.0075112669003508</v>
      </c>
      <c r="AK116" s="49">
        <f t="shared" si="48"/>
        <v>14.005602240896359</v>
      </c>
      <c r="AM116" s="47">
        <f t="shared" si="49"/>
        <v>1.3234296786694655</v>
      </c>
      <c r="AN116" s="48">
        <f t="shared" si="50"/>
        <v>4.1041562343515272</v>
      </c>
      <c r="AO116" s="49">
        <f t="shared" si="51"/>
        <v>11.478991596638656</v>
      </c>
      <c r="AQ116" s="59">
        <v>78437</v>
      </c>
      <c r="AR116" s="58">
        <v>1120664</v>
      </c>
      <c r="AS116" s="35"/>
      <c r="AT116" s="7">
        <f t="shared" si="70"/>
        <v>1199101</v>
      </c>
      <c r="AU116" s="57">
        <v>182025</v>
      </c>
      <c r="AV116" s="58">
        <v>164898</v>
      </c>
      <c r="AW116" s="35"/>
      <c r="AX116" s="7">
        <f t="shared" si="63"/>
        <v>81566996</v>
      </c>
      <c r="AY116" s="65">
        <f t="shared" si="76"/>
        <v>7602530</v>
      </c>
      <c r="AZ116" s="66">
        <f t="shared" si="77"/>
        <v>5382190</v>
      </c>
      <c r="BA116" s="35"/>
      <c r="BB116" s="7">
        <f t="shared" si="52"/>
        <v>193.62199257225899</v>
      </c>
      <c r="BC116" s="4">
        <f t="shared" si="53"/>
        <v>91.149223835753631</v>
      </c>
      <c r="BD116" s="9">
        <f t="shared" si="54"/>
        <v>230.94957983193277</v>
      </c>
      <c r="BE116" s="35"/>
      <c r="BF116" s="41">
        <f t="shared" si="71"/>
        <v>4.7270994280336667E-2</v>
      </c>
      <c r="BG116" s="43">
        <f t="shared" si="72"/>
        <v>2.2253228475525789E-2</v>
      </c>
      <c r="BH116" s="44">
        <f t="shared" si="73"/>
        <v>5.638417476365546E-2</v>
      </c>
      <c r="BI116" s="35"/>
      <c r="BJ116" s="73" t="s">
        <v>47</v>
      </c>
      <c r="BK116" s="57"/>
      <c r="BL116" s="58"/>
      <c r="BM116" s="35"/>
      <c r="BN116" s="56"/>
      <c r="BO116" s="57"/>
      <c r="BP116" s="58"/>
      <c r="BQ116" s="35"/>
      <c r="BR116" s="56"/>
      <c r="BS116" s="57"/>
      <c r="BT116" s="58"/>
      <c r="BU116" s="35"/>
      <c r="BV116" s="56"/>
      <c r="BW116" s="57"/>
      <c r="BX116" s="58"/>
    </row>
    <row r="117" spans="1:76" x14ac:dyDescent="0.2">
      <c r="A117" s="4">
        <f t="shared" si="64"/>
        <v>1110000</v>
      </c>
      <c r="B117" s="4">
        <f t="shared" si="61"/>
        <v>1120000</v>
      </c>
      <c r="D117" s="7">
        <f t="shared" si="65"/>
        <v>10000</v>
      </c>
      <c r="E117" s="57">
        <v>8022</v>
      </c>
      <c r="F117" s="9">
        <f t="shared" si="55"/>
        <v>1978</v>
      </c>
      <c r="G117" s="58">
        <v>49105</v>
      </c>
      <c r="H117" s="9">
        <f t="shared" si="56"/>
        <v>6.1212914485165797</v>
      </c>
      <c r="I117" s="9">
        <f t="shared" si="57"/>
        <v>4.9104999999999999</v>
      </c>
      <c r="J117" s="4"/>
      <c r="K117" s="59">
        <v>1601</v>
      </c>
      <c r="L117" s="27">
        <f t="shared" si="66"/>
        <v>8399</v>
      </c>
      <c r="M117" s="57">
        <v>2162</v>
      </c>
      <c r="N117" s="30">
        <f t="shared" si="67"/>
        <v>-2157.0895</v>
      </c>
      <c r="O117" s="35"/>
      <c r="P117" s="7">
        <f t="shared" si="68"/>
        <v>3763</v>
      </c>
      <c r="Q117" s="57">
        <v>1996</v>
      </c>
      <c r="R117" s="58">
        <v>665</v>
      </c>
      <c r="S117" s="4"/>
      <c r="T117" s="59">
        <v>28469</v>
      </c>
      <c r="U117" s="58">
        <v>398504</v>
      </c>
      <c r="V117" s="35"/>
      <c r="W117" s="7">
        <f t="shared" si="69"/>
        <v>426973</v>
      </c>
      <c r="X117" s="57">
        <v>538832</v>
      </c>
      <c r="Y117" s="58">
        <v>180880</v>
      </c>
      <c r="AA117" s="7">
        <f t="shared" si="58"/>
        <v>113.46611745947382</v>
      </c>
      <c r="AB117" s="4">
        <f t="shared" si="59"/>
        <v>269.95591182364728</v>
      </c>
      <c r="AC117" s="9">
        <f t="shared" si="60"/>
        <v>272</v>
      </c>
      <c r="AE117" s="7">
        <f t="shared" si="62"/>
        <v>31844637</v>
      </c>
      <c r="AF117" s="4">
        <f t="shared" si="74"/>
        <v>51810512</v>
      </c>
      <c r="AG117" s="9">
        <f t="shared" si="75"/>
        <v>6614496</v>
      </c>
      <c r="AI117" s="47">
        <f t="shared" si="46"/>
        <v>2.6574541589157588</v>
      </c>
      <c r="AJ117" s="48">
        <f t="shared" si="47"/>
        <v>5.0100200400801604</v>
      </c>
      <c r="AK117" s="49">
        <f t="shared" si="48"/>
        <v>15.037593984962406</v>
      </c>
      <c r="AM117" s="47">
        <f t="shared" si="49"/>
        <v>2.1318097262822215</v>
      </c>
      <c r="AN117" s="48">
        <f t="shared" si="50"/>
        <v>4.019038076152305</v>
      </c>
      <c r="AO117" s="49">
        <f t="shared" si="51"/>
        <v>12.063157894736841</v>
      </c>
      <c r="AQ117" s="59">
        <v>31312</v>
      </c>
      <c r="AR117" s="58">
        <v>530336</v>
      </c>
      <c r="AS117" s="35"/>
      <c r="AT117" s="7">
        <f t="shared" si="70"/>
        <v>561648</v>
      </c>
      <c r="AU117" s="57">
        <v>171634</v>
      </c>
      <c r="AV117" s="58">
        <v>154885</v>
      </c>
      <c r="AW117" s="35"/>
      <c r="AX117" s="7">
        <f t="shared" si="63"/>
        <v>82128644</v>
      </c>
      <c r="AY117" s="65">
        <f t="shared" si="76"/>
        <v>7774164</v>
      </c>
      <c r="AZ117" s="66">
        <f t="shared" si="77"/>
        <v>5537075</v>
      </c>
      <c r="BA117" s="35"/>
      <c r="BB117" s="7">
        <f t="shared" si="52"/>
        <v>149.2553813446718</v>
      </c>
      <c r="BC117" s="4">
        <f t="shared" si="53"/>
        <v>85.988977955911821</v>
      </c>
      <c r="BD117" s="9">
        <f t="shared" si="54"/>
        <v>232.90977443609023</v>
      </c>
      <c r="BE117" s="35"/>
      <c r="BF117" s="41">
        <f t="shared" si="71"/>
        <v>3.6439302086101515E-2</v>
      </c>
      <c r="BG117" s="43">
        <f t="shared" si="72"/>
        <v>2.0993402821267534E-2</v>
      </c>
      <c r="BH117" s="44">
        <f t="shared" si="73"/>
        <v>5.6862737899436092E-2</v>
      </c>
      <c r="BI117" s="35"/>
      <c r="BJ117" s="73" t="s">
        <v>47</v>
      </c>
      <c r="BK117" s="57"/>
      <c r="BL117" s="58"/>
      <c r="BM117" s="35"/>
      <c r="BN117" s="56"/>
      <c r="BO117" s="57"/>
      <c r="BP117" s="58"/>
      <c r="BQ117" s="35"/>
      <c r="BR117" s="56"/>
      <c r="BS117" s="57"/>
      <c r="BT117" s="58"/>
      <c r="BU117" s="35"/>
      <c r="BV117" s="56"/>
      <c r="BW117" s="57"/>
      <c r="BX117" s="58"/>
    </row>
    <row r="118" spans="1:76" x14ac:dyDescent="0.2">
      <c r="A118" s="4">
        <f t="shared" si="64"/>
        <v>1120000</v>
      </c>
      <c r="B118" s="4">
        <f t="shared" si="61"/>
        <v>1130000</v>
      </c>
      <c r="D118" s="7">
        <f t="shared" si="65"/>
        <v>10000</v>
      </c>
      <c r="E118" s="57">
        <v>7791</v>
      </c>
      <c r="F118" s="9">
        <f t="shared" si="55"/>
        <v>2209</v>
      </c>
      <c r="G118" s="58">
        <v>45986</v>
      </c>
      <c r="H118" s="9">
        <f t="shared" si="56"/>
        <v>5.9024515466563985</v>
      </c>
      <c r="I118" s="9">
        <f t="shared" si="57"/>
        <v>4.5986000000000002</v>
      </c>
      <c r="J118" s="4"/>
      <c r="K118" s="59">
        <v>1394</v>
      </c>
      <c r="L118" s="27">
        <f t="shared" si="66"/>
        <v>8606</v>
      </c>
      <c r="M118" s="57">
        <v>1824</v>
      </c>
      <c r="N118" s="30">
        <f t="shared" si="67"/>
        <v>-1819.4014</v>
      </c>
      <c r="O118" s="35"/>
      <c r="P118" s="7">
        <f t="shared" si="68"/>
        <v>3218</v>
      </c>
      <c r="Q118" s="57">
        <v>2000</v>
      </c>
      <c r="R118" s="58">
        <v>612</v>
      </c>
      <c r="S118" s="4"/>
      <c r="T118" s="59">
        <v>24008</v>
      </c>
      <c r="U118" s="58">
        <v>346568</v>
      </c>
      <c r="V118" s="35"/>
      <c r="W118" s="7">
        <f t="shared" si="69"/>
        <v>370576</v>
      </c>
      <c r="X118" s="57">
        <v>540376</v>
      </c>
      <c r="Y118" s="58">
        <v>166464</v>
      </c>
      <c r="AA118" s="7">
        <f t="shared" si="58"/>
        <v>115.15724052206339</v>
      </c>
      <c r="AB118" s="4">
        <f t="shared" si="59"/>
        <v>270.18799999999999</v>
      </c>
      <c r="AC118" s="9">
        <f t="shared" si="60"/>
        <v>272</v>
      </c>
      <c r="AE118" s="7">
        <f t="shared" si="62"/>
        <v>32215213</v>
      </c>
      <c r="AF118" s="4">
        <f t="shared" si="74"/>
        <v>52350888</v>
      </c>
      <c r="AG118" s="9">
        <f t="shared" si="75"/>
        <v>6780960</v>
      </c>
      <c r="AI118" s="47">
        <f t="shared" si="46"/>
        <v>3.1075201988812928</v>
      </c>
      <c r="AJ118" s="48">
        <f t="shared" si="47"/>
        <v>5</v>
      </c>
      <c r="AK118" s="49">
        <f t="shared" si="48"/>
        <v>16.33986928104575</v>
      </c>
      <c r="AM118" s="47">
        <f t="shared" si="49"/>
        <v>2.421068986948415</v>
      </c>
      <c r="AN118" s="48">
        <f t="shared" si="50"/>
        <v>3.8955000000000002</v>
      </c>
      <c r="AO118" s="49">
        <f t="shared" si="51"/>
        <v>12.730392156862745</v>
      </c>
      <c r="AQ118" s="59">
        <v>27167</v>
      </c>
      <c r="AR118" s="58">
        <v>447080</v>
      </c>
      <c r="AS118" s="35"/>
      <c r="AT118" s="7">
        <f t="shared" si="70"/>
        <v>474247</v>
      </c>
      <c r="AU118" s="57">
        <v>159914</v>
      </c>
      <c r="AV118" s="58">
        <v>142459</v>
      </c>
      <c r="AW118" s="35"/>
      <c r="AX118" s="7">
        <f t="shared" si="63"/>
        <v>82602891</v>
      </c>
      <c r="AY118" s="65">
        <f t="shared" si="76"/>
        <v>7934078</v>
      </c>
      <c r="AZ118" s="66">
        <f t="shared" si="77"/>
        <v>5679534</v>
      </c>
      <c r="BA118" s="35"/>
      <c r="BB118" s="7">
        <f t="shared" si="52"/>
        <v>147.37321317588564</v>
      </c>
      <c r="BC118" s="4">
        <f t="shared" si="53"/>
        <v>79.956999999999994</v>
      </c>
      <c r="BD118" s="9">
        <f t="shared" si="54"/>
        <v>232.77614379084969</v>
      </c>
      <c r="BE118" s="35"/>
      <c r="BF118" s="41">
        <f t="shared" si="71"/>
        <v>3.5979788373018955E-2</v>
      </c>
      <c r="BG118" s="43">
        <f t="shared" si="72"/>
        <v>1.9520751953124998E-2</v>
      </c>
      <c r="BH118" s="44">
        <f t="shared" si="73"/>
        <v>5.6830113230187912E-2</v>
      </c>
      <c r="BI118" s="35"/>
      <c r="BJ118" s="73" t="s">
        <v>47</v>
      </c>
      <c r="BK118" s="57"/>
      <c r="BL118" s="58"/>
      <c r="BM118" s="35"/>
      <c r="BN118" s="56"/>
      <c r="BO118" s="57"/>
      <c r="BP118" s="58"/>
      <c r="BQ118" s="35"/>
      <c r="BR118" s="56"/>
      <c r="BS118" s="57"/>
      <c r="BT118" s="58"/>
      <c r="BU118" s="35"/>
      <c r="BV118" s="56"/>
      <c r="BW118" s="57"/>
      <c r="BX118" s="58"/>
    </row>
    <row r="119" spans="1:76" x14ac:dyDescent="0.2">
      <c r="A119" s="4">
        <f t="shared" si="64"/>
        <v>1130000</v>
      </c>
      <c r="B119" s="4">
        <f t="shared" si="61"/>
        <v>1140000</v>
      </c>
      <c r="D119" s="7">
        <f t="shared" si="65"/>
        <v>10000</v>
      </c>
      <c r="E119" s="57">
        <v>7740</v>
      </c>
      <c r="F119" s="9">
        <f t="shared" si="55"/>
        <v>2260</v>
      </c>
      <c r="G119" s="58">
        <v>51621</v>
      </c>
      <c r="H119" s="9">
        <f t="shared" si="56"/>
        <v>6.6693798449612407</v>
      </c>
      <c r="I119" s="9">
        <f t="shared" si="57"/>
        <v>5.1620999999999997</v>
      </c>
      <c r="J119" s="4"/>
      <c r="K119" s="59">
        <v>1928</v>
      </c>
      <c r="L119" s="27">
        <f t="shared" si="66"/>
        <v>8072</v>
      </c>
      <c r="M119" s="57">
        <v>2848</v>
      </c>
      <c r="N119" s="30">
        <f t="shared" si="67"/>
        <v>-2842.8379</v>
      </c>
      <c r="O119" s="35"/>
      <c r="P119" s="7">
        <f t="shared" si="68"/>
        <v>4776</v>
      </c>
      <c r="Q119" s="57">
        <v>1997</v>
      </c>
      <c r="R119" s="58">
        <v>656</v>
      </c>
      <c r="S119" s="4"/>
      <c r="T119" s="59">
        <v>37933</v>
      </c>
      <c r="U119" s="58">
        <v>478744</v>
      </c>
      <c r="V119" s="35"/>
      <c r="W119" s="7">
        <f t="shared" si="69"/>
        <v>516677</v>
      </c>
      <c r="X119" s="57">
        <v>539720</v>
      </c>
      <c r="Y119" s="58">
        <v>178432</v>
      </c>
      <c r="AA119" s="7">
        <f t="shared" si="58"/>
        <v>108.18195142378559</v>
      </c>
      <c r="AB119" s="4">
        <f t="shared" si="59"/>
        <v>270.26539809714569</v>
      </c>
      <c r="AC119" s="9">
        <f t="shared" si="60"/>
        <v>272</v>
      </c>
      <c r="AE119" s="7">
        <f t="shared" si="62"/>
        <v>32731890</v>
      </c>
      <c r="AF119" s="4">
        <f t="shared" si="74"/>
        <v>52890608</v>
      </c>
      <c r="AG119" s="9">
        <f t="shared" si="75"/>
        <v>6959392</v>
      </c>
      <c r="AI119" s="47">
        <f t="shared" si="46"/>
        <v>2.0938023450586263</v>
      </c>
      <c r="AJ119" s="48">
        <f t="shared" si="47"/>
        <v>5.0075112669003508</v>
      </c>
      <c r="AK119" s="49">
        <f t="shared" si="48"/>
        <v>15.24390243902439</v>
      </c>
      <c r="AM119" s="47">
        <f t="shared" si="49"/>
        <v>1.620603015075377</v>
      </c>
      <c r="AN119" s="48">
        <f t="shared" si="50"/>
        <v>3.8758137205808714</v>
      </c>
      <c r="AO119" s="49">
        <f t="shared" si="51"/>
        <v>11.798780487804878</v>
      </c>
      <c r="AQ119" s="59">
        <v>46156</v>
      </c>
      <c r="AR119" s="58">
        <v>693640</v>
      </c>
      <c r="AS119" s="35"/>
      <c r="AT119" s="7">
        <f t="shared" si="70"/>
        <v>739796</v>
      </c>
      <c r="AU119" s="57">
        <v>172810</v>
      </c>
      <c r="AV119" s="58">
        <v>156892</v>
      </c>
      <c r="AW119" s="35"/>
      <c r="AX119" s="7">
        <f t="shared" si="63"/>
        <v>83342687</v>
      </c>
      <c r="AY119" s="65">
        <f t="shared" si="76"/>
        <v>8106888</v>
      </c>
      <c r="AZ119" s="66">
        <f t="shared" si="77"/>
        <v>5836426</v>
      </c>
      <c r="BA119" s="35"/>
      <c r="BB119" s="7">
        <f t="shared" si="52"/>
        <v>154.89865996649917</v>
      </c>
      <c r="BC119" s="4">
        <f t="shared" si="53"/>
        <v>86.534802203304963</v>
      </c>
      <c r="BD119" s="9">
        <f t="shared" si="54"/>
        <v>239.16463414634146</v>
      </c>
      <c r="BE119" s="35"/>
      <c r="BF119" s="41">
        <f t="shared" si="71"/>
        <v>3.7817055655883586E-2</v>
      </c>
      <c r="BG119" s="43">
        <f t="shared" si="72"/>
        <v>2.1126660694166251E-2</v>
      </c>
      <c r="BH119" s="44">
        <f t="shared" si="73"/>
        <v>5.8389803258384144E-2</v>
      </c>
      <c r="BI119" s="35"/>
      <c r="BJ119" s="73" t="s">
        <v>47</v>
      </c>
      <c r="BK119" s="57"/>
      <c r="BL119" s="58"/>
      <c r="BM119" s="35"/>
      <c r="BN119" s="56"/>
      <c r="BO119" s="57"/>
      <c r="BP119" s="58"/>
      <c r="BQ119" s="35"/>
      <c r="BR119" s="56"/>
      <c r="BS119" s="57"/>
      <c r="BT119" s="58"/>
      <c r="BU119" s="35"/>
      <c r="BV119" s="56"/>
      <c r="BW119" s="57"/>
      <c r="BX119" s="58"/>
    </row>
    <row r="120" spans="1:76" x14ac:dyDescent="0.2">
      <c r="A120" s="4">
        <f t="shared" si="64"/>
        <v>1140000</v>
      </c>
      <c r="B120" s="4">
        <f t="shared" si="61"/>
        <v>1150000</v>
      </c>
      <c r="D120" s="7">
        <f t="shared" si="65"/>
        <v>10000</v>
      </c>
      <c r="E120" s="57">
        <v>7800</v>
      </c>
      <c r="F120" s="9">
        <f t="shared" si="55"/>
        <v>2200</v>
      </c>
      <c r="G120" s="58">
        <v>54122</v>
      </c>
      <c r="H120" s="9">
        <f t="shared" si="56"/>
        <v>6.9387179487179491</v>
      </c>
      <c r="I120" s="9">
        <f t="shared" si="57"/>
        <v>5.4122000000000003</v>
      </c>
      <c r="J120" s="4"/>
      <c r="K120" s="59">
        <v>2375</v>
      </c>
      <c r="L120" s="27">
        <f t="shared" si="66"/>
        <v>7625</v>
      </c>
      <c r="M120" s="57">
        <v>3568</v>
      </c>
      <c r="N120" s="30">
        <f t="shared" si="67"/>
        <v>-3562.5877999999998</v>
      </c>
      <c r="O120" s="35"/>
      <c r="P120" s="7">
        <f t="shared" si="68"/>
        <v>5943</v>
      </c>
      <c r="Q120" s="57">
        <v>1993</v>
      </c>
      <c r="R120" s="58">
        <v>690</v>
      </c>
      <c r="S120" s="4"/>
      <c r="T120" s="59">
        <v>49288</v>
      </c>
      <c r="U120" s="58">
        <v>589776</v>
      </c>
      <c r="V120" s="35"/>
      <c r="W120" s="7">
        <f t="shared" si="69"/>
        <v>639064</v>
      </c>
      <c r="X120" s="57">
        <v>539104</v>
      </c>
      <c r="Y120" s="58">
        <v>187680</v>
      </c>
      <c r="AA120" s="7">
        <f t="shared" si="58"/>
        <v>107.53222278310618</v>
      </c>
      <c r="AB120" s="4">
        <f t="shared" si="59"/>
        <v>270.49874560963372</v>
      </c>
      <c r="AC120" s="9">
        <f t="shared" si="60"/>
        <v>272</v>
      </c>
      <c r="AE120" s="7">
        <f t="shared" si="62"/>
        <v>33370954</v>
      </c>
      <c r="AF120" s="4">
        <f t="shared" si="74"/>
        <v>53429712</v>
      </c>
      <c r="AG120" s="9">
        <f t="shared" si="75"/>
        <v>7147072</v>
      </c>
      <c r="AI120" s="47">
        <f t="shared" si="46"/>
        <v>1.6826518593303046</v>
      </c>
      <c r="AJ120" s="48">
        <f t="shared" si="47"/>
        <v>5.0175614651279474</v>
      </c>
      <c r="AK120" s="49">
        <f t="shared" si="48"/>
        <v>14.492753623188406</v>
      </c>
      <c r="AM120" s="47">
        <f t="shared" si="49"/>
        <v>1.3124684502776376</v>
      </c>
      <c r="AN120" s="48">
        <f t="shared" si="50"/>
        <v>3.9136979427997991</v>
      </c>
      <c r="AO120" s="49">
        <f t="shared" si="51"/>
        <v>11.304347826086957</v>
      </c>
      <c r="AQ120" s="59">
        <v>62729</v>
      </c>
      <c r="AR120" s="58">
        <v>870672</v>
      </c>
      <c r="AS120" s="35"/>
      <c r="AT120" s="7">
        <f t="shared" si="70"/>
        <v>933401</v>
      </c>
      <c r="AU120" s="57">
        <v>179230</v>
      </c>
      <c r="AV120" s="58">
        <v>162681</v>
      </c>
      <c r="AW120" s="35"/>
      <c r="AX120" s="7">
        <f t="shared" si="63"/>
        <v>84276088</v>
      </c>
      <c r="AY120" s="65">
        <f t="shared" si="76"/>
        <v>8286118</v>
      </c>
      <c r="AZ120" s="66">
        <f t="shared" si="77"/>
        <v>5999107</v>
      </c>
      <c r="BA120" s="35"/>
      <c r="BB120" s="7">
        <f t="shared" si="52"/>
        <v>157.05889281507655</v>
      </c>
      <c r="BC120" s="4">
        <f t="shared" si="53"/>
        <v>89.92975413948821</v>
      </c>
      <c r="BD120" s="9">
        <f t="shared" si="54"/>
        <v>235.76956521739132</v>
      </c>
      <c r="BE120" s="35"/>
      <c r="BF120" s="41">
        <f t="shared" si="71"/>
        <v>3.8344456253680798E-2</v>
      </c>
      <c r="BG120" s="43">
        <f t="shared" si="72"/>
        <v>2.1955506381710989E-2</v>
      </c>
      <c r="BH120" s="44">
        <f t="shared" si="73"/>
        <v>5.7560929008152177E-2</v>
      </c>
      <c r="BI120" s="35"/>
      <c r="BJ120" s="73" t="s">
        <v>47</v>
      </c>
      <c r="BK120" s="57"/>
      <c r="BL120" s="58"/>
      <c r="BM120" s="35"/>
      <c r="BN120" s="56"/>
      <c r="BO120" s="57"/>
      <c r="BP120" s="58"/>
      <c r="BQ120" s="35"/>
      <c r="BR120" s="56"/>
      <c r="BS120" s="57"/>
      <c r="BT120" s="58"/>
      <c r="BU120" s="35"/>
      <c r="BV120" s="56"/>
      <c r="BW120" s="57"/>
      <c r="BX120" s="58"/>
    </row>
    <row r="121" spans="1:76" x14ac:dyDescent="0.2">
      <c r="A121" s="4">
        <f t="shared" si="64"/>
        <v>1150000</v>
      </c>
      <c r="B121" s="4">
        <f t="shared" si="61"/>
        <v>1160000</v>
      </c>
      <c r="D121" s="7">
        <f t="shared" si="65"/>
        <v>10000</v>
      </c>
      <c r="E121" s="57">
        <v>7549</v>
      </c>
      <c r="F121" s="9">
        <f t="shared" si="55"/>
        <v>2451</v>
      </c>
      <c r="G121" s="58">
        <v>47286</v>
      </c>
      <c r="H121" s="9">
        <f t="shared" si="56"/>
        <v>6.263876010067559</v>
      </c>
      <c r="I121" s="9">
        <f t="shared" si="57"/>
        <v>4.7286000000000001</v>
      </c>
      <c r="J121" s="4"/>
      <c r="K121" s="59">
        <v>1789</v>
      </c>
      <c r="L121" s="27">
        <f t="shared" si="66"/>
        <v>8211</v>
      </c>
      <c r="M121" s="57">
        <v>2721</v>
      </c>
      <c r="N121" s="30">
        <f t="shared" si="67"/>
        <v>-2716.2714000000001</v>
      </c>
      <c r="O121" s="35"/>
      <c r="P121" s="7">
        <f t="shared" si="68"/>
        <v>4510</v>
      </c>
      <c r="Q121" s="57">
        <v>1975</v>
      </c>
      <c r="R121" s="58">
        <v>601</v>
      </c>
      <c r="S121" s="4"/>
      <c r="T121" s="59">
        <v>36108</v>
      </c>
      <c r="U121" s="58">
        <v>446080</v>
      </c>
      <c r="V121" s="35"/>
      <c r="W121" s="7">
        <f t="shared" si="69"/>
        <v>482188</v>
      </c>
      <c r="X121" s="57">
        <v>532552</v>
      </c>
      <c r="Y121" s="58">
        <v>163472</v>
      </c>
      <c r="AA121" s="7">
        <f t="shared" si="58"/>
        <v>106.91529933481154</v>
      </c>
      <c r="AB121" s="4">
        <f t="shared" si="59"/>
        <v>269.64658227848099</v>
      </c>
      <c r="AC121" s="9">
        <f t="shared" si="60"/>
        <v>272</v>
      </c>
      <c r="AE121" s="7">
        <f t="shared" si="62"/>
        <v>33853142</v>
      </c>
      <c r="AF121" s="4">
        <f t="shared" si="74"/>
        <v>53962264</v>
      </c>
      <c r="AG121" s="9">
        <f t="shared" si="75"/>
        <v>7310544</v>
      </c>
      <c r="AI121" s="47">
        <f t="shared" si="46"/>
        <v>2.2172949002217295</v>
      </c>
      <c r="AJ121" s="48">
        <f t="shared" si="47"/>
        <v>5.0632911392405067</v>
      </c>
      <c r="AK121" s="49">
        <f t="shared" si="48"/>
        <v>16.638935108153078</v>
      </c>
      <c r="AM121" s="47">
        <f t="shared" si="49"/>
        <v>1.6738359201773836</v>
      </c>
      <c r="AN121" s="48">
        <f t="shared" si="50"/>
        <v>3.8222784810126584</v>
      </c>
      <c r="AO121" s="49">
        <f t="shared" si="51"/>
        <v>12.560732113144759</v>
      </c>
      <c r="AQ121" s="59">
        <v>47540</v>
      </c>
      <c r="AR121" s="58">
        <v>666176</v>
      </c>
      <c r="AS121" s="35"/>
      <c r="AT121" s="7">
        <f t="shared" si="70"/>
        <v>713716</v>
      </c>
      <c r="AU121" s="57">
        <v>156070</v>
      </c>
      <c r="AV121" s="58">
        <v>140998</v>
      </c>
      <c r="AW121" s="35"/>
      <c r="AX121" s="7">
        <f t="shared" si="63"/>
        <v>84989804</v>
      </c>
      <c r="AY121" s="65">
        <f t="shared" si="76"/>
        <v>8442188</v>
      </c>
      <c r="AZ121" s="66">
        <f t="shared" si="77"/>
        <v>6140105</v>
      </c>
      <c r="BA121" s="35"/>
      <c r="BB121" s="7">
        <f t="shared" si="52"/>
        <v>158.25188470066519</v>
      </c>
      <c r="BC121" s="4">
        <f t="shared" si="53"/>
        <v>79.022784810126581</v>
      </c>
      <c r="BD121" s="9">
        <f t="shared" si="54"/>
        <v>234.60565723793678</v>
      </c>
      <c r="BE121" s="35"/>
      <c r="BF121" s="41">
        <f t="shared" si="71"/>
        <v>3.8635714038248337E-2</v>
      </c>
      <c r="BG121" s="43">
        <f t="shared" si="72"/>
        <v>1.929267207278481E-2</v>
      </c>
      <c r="BH121" s="44">
        <f t="shared" si="73"/>
        <v>5.727677178660566E-2</v>
      </c>
      <c r="BI121" s="35"/>
      <c r="BJ121" s="73" t="s">
        <v>47</v>
      </c>
      <c r="BK121" s="57"/>
      <c r="BL121" s="58"/>
      <c r="BM121" s="35"/>
      <c r="BN121" s="56"/>
      <c r="BO121" s="57"/>
      <c r="BP121" s="58"/>
      <c r="BQ121" s="35"/>
      <c r="BR121" s="56"/>
      <c r="BS121" s="57"/>
      <c r="BT121" s="58"/>
      <c r="BU121" s="35"/>
      <c r="BV121" s="56"/>
      <c r="BW121" s="57"/>
      <c r="BX121" s="58"/>
    </row>
    <row r="122" spans="1:76" x14ac:dyDescent="0.2">
      <c r="A122" s="4">
        <f t="shared" si="64"/>
        <v>1160000</v>
      </c>
      <c r="B122" s="4">
        <f t="shared" si="61"/>
        <v>1170000</v>
      </c>
      <c r="D122" s="7">
        <f t="shared" si="65"/>
        <v>10000</v>
      </c>
      <c r="E122" s="57">
        <v>7797</v>
      </c>
      <c r="F122" s="9">
        <f t="shared" si="55"/>
        <v>2203</v>
      </c>
      <c r="G122" s="58">
        <v>54914</v>
      </c>
      <c r="H122" s="9">
        <f t="shared" si="56"/>
        <v>7.0429652430421958</v>
      </c>
      <c r="I122" s="9">
        <f t="shared" si="57"/>
        <v>5.4913999999999996</v>
      </c>
      <c r="J122" s="4"/>
      <c r="K122" s="59">
        <v>2465</v>
      </c>
      <c r="L122" s="27">
        <f t="shared" si="66"/>
        <v>7535</v>
      </c>
      <c r="M122" s="57">
        <v>5868</v>
      </c>
      <c r="N122" s="30">
        <f t="shared" si="67"/>
        <v>-5862.5086000000001</v>
      </c>
      <c r="O122" s="35"/>
      <c r="P122" s="7">
        <f t="shared" si="68"/>
        <v>8333</v>
      </c>
      <c r="Q122" s="57">
        <v>1986</v>
      </c>
      <c r="R122" s="58">
        <v>665</v>
      </c>
      <c r="S122" s="4"/>
      <c r="T122" s="59">
        <v>61518</v>
      </c>
      <c r="U122" s="58">
        <v>612992</v>
      </c>
      <c r="V122" s="35"/>
      <c r="W122" s="7">
        <f t="shared" si="69"/>
        <v>674510</v>
      </c>
      <c r="X122" s="57">
        <v>536888</v>
      </c>
      <c r="Y122" s="58">
        <v>180880</v>
      </c>
      <c r="AA122" s="7">
        <f t="shared" si="58"/>
        <v>80.944437777511098</v>
      </c>
      <c r="AB122" s="4">
        <f t="shared" si="59"/>
        <v>270.3363544813696</v>
      </c>
      <c r="AC122" s="9">
        <f t="shared" si="60"/>
        <v>272</v>
      </c>
      <c r="AE122" s="7">
        <f t="shared" si="62"/>
        <v>34527652</v>
      </c>
      <c r="AF122" s="4">
        <f t="shared" si="74"/>
        <v>54499152</v>
      </c>
      <c r="AG122" s="9">
        <f t="shared" si="75"/>
        <v>7491424</v>
      </c>
      <c r="AI122" s="47">
        <f t="shared" si="46"/>
        <v>1.2000480019200768</v>
      </c>
      <c r="AJ122" s="48">
        <f t="shared" si="47"/>
        <v>5.0352467270896275</v>
      </c>
      <c r="AK122" s="49">
        <f t="shared" si="48"/>
        <v>15.037593984962406</v>
      </c>
      <c r="AM122" s="47">
        <f t="shared" si="49"/>
        <v>0.9356774270970839</v>
      </c>
      <c r="AN122" s="48">
        <f t="shared" si="50"/>
        <v>3.9259818731117826</v>
      </c>
      <c r="AO122" s="49">
        <f t="shared" si="51"/>
        <v>11.724812030075189</v>
      </c>
      <c r="AQ122" s="59">
        <v>120008</v>
      </c>
      <c r="AR122" s="58">
        <v>1469056</v>
      </c>
      <c r="AS122" s="35"/>
      <c r="AT122" s="7">
        <f t="shared" si="70"/>
        <v>1589064</v>
      </c>
      <c r="AU122" s="57">
        <v>175438</v>
      </c>
      <c r="AV122" s="58">
        <v>161352</v>
      </c>
      <c r="AW122" s="35"/>
      <c r="AX122" s="7">
        <f t="shared" si="63"/>
        <v>86578868</v>
      </c>
      <c r="AY122" s="65">
        <f t="shared" si="76"/>
        <v>8617626</v>
      </c>
      <c r="AZ122" s="66">
        <f t="shared" si="77"/>
        <v>6301457</v>
      </c>
      <c r="BA122" s="35"/>
      <c r="BB122" s="7">
        <f t="shared" si="52"/>
        <v>190.69530781231248</v>
      </c>
      <c r="BC122" s="4">
        <f t="shared" si="53"/>
        <v>88.337361530715</v>
      </c>
      <c r="BD122" s="9">
        <f t="shared" si="54"/>
        <v>242.63458646616542</v>
      </c>
      <c r="BE122" s="35"/>
      <c r="BF122" s="41">
        <f t="shared" si="71"/>
        <v>4.6556471633865351E-2</v>
      </c>
      <c r="BG122" s="43">
        <f t="shared" si="72"/>
        <v>2.1566738654959717E-2</v>
      </c>
      <c r="BH122" s="44">
        <f t="shared" si="73"/>
        <v>5.9236959586466166E-2</v>
      </c>
      <c r="BI122" s="35"/>
      <c r="BJ122" s="73" t="s">
        <v>47</v>
      </c>
      <c r="BK122" s="57"/>
      <c r="BL122" s="58"/>
      <c r="BM122" s="35"/>
      <c r="BN122" s="56"/>
      <c r="BO122" s="57"/>
      <c r="BP122" s="58"/>
      <c r="BQ122" s="35"/>
      <c r="BR122" s="56"/>
      <c r="BS122" s="57"/>
      <c r="BT122" s="58"/>
      <c r="BU122" s="35"/>
      <c r="BV122" s="56"/>
      <c r="BW122" s="57"/>
      <c r="BX122" s="58"/>
    </row>
    <row r="123" spans="1:76" x14ac:dyDescent="0.2">
      <c r="A123" s="4">
        <f t="shared" si="64"/>
        <v>1170000</v>
      </c>
      <c r="B123" s="4">
        <f t="shared" si="61"/>
        <v>1180000</v>
      </c>
      <c r="D123" s="7">
        <f t="shared" si="65"/>
        <v>10000</v>
      </c>
      <c r="E123" s="57">
        <v>7723</v>
      </c>
      <c r="F123" s="9">
        <f t="shared" si="55"/>
        <v>2277</v>
      </c>
      <c r="G123" s="58">
        <v>55245</v>
      </c>
      <c r="H123" s="9">
        <f t="shared" si="56"/>
        <v>7.1533082998834647</v>
      </c>
      <c r="I123" s="9">
        <f t="shared" si="57"/>
        <v>5.5244999999999997</v>
      </c>
      <c r="J123" s="4"/>
      <c r="K123" s="59">
        <v>3450</v>
      </c>
      <c r="L123" s="27">
        <f t="shared" si="66"/>
        <v>6550</v>
      </c>
      <c r="M123" s="57">
        <v>7624</v>
      </c>
      <c r="N123" s="30">
        <f t="shared" si="67"/>
        <v>-7618.4754999999996</v>
      </c>
      <c r="O123" s="35"/>
      <c r="P123" s="7">
        <f t="shared" si="68"/>
        <v>11074</v>
      </c>
      <c r="Q123" s="57">
        <v>1990</v>
      </c>
      <c r="R123" s="58">
        <v>626</v>
      </c>
      <c r="S123" s="4"/>
      <c r="T123" s="59">
        <v>65565</v>
      </c>
      <c r="U123" s="58">
        <v>810536</v>
      </c>
      <c r="V123" s="35"/>
      <c r="W123" s="7">
        <f t="shared" si="69"/>
        <v>876101</v>
      </c>
      <c r="X123" s="57">
        <v>537184</v>
      </c>
      <c r="Y123" s="58">
        <v>170272</v>
      </c>
      <c r="AA123" s="7">
        <f t="shared" si="58"/>
        <v>79.113328517247609</v>
      </c>
      <c r="AB123" s="4">
        <f t="shared" si="59"/>
        <v>269.94170854271357</v>
      </c>
      <c r="AC123" s="9">
        <f t="shared" si="60"/>
        <v>272</v>
      </c>
      <c r="AE123" s="7">
        <f t="shared" si="62"/>
        <v>35403753</v>
      </c>
      <c r="AF123" s="4">
        <f t="shared" si="74"/>
        <v>55036336</v>
      </c>
      <c r="AG123" s="9">
        <f t="shared" si="75"/>
        <v>7661696</v>
      </c>
      <c r="AI123" s="47">
        <f t="shared" si="46"/>
        <v>0.90301607368611159</v>
      </c>
      <c r="AJ123" s="48">
        <f t="shared" si="47"/>
        <v>5.025125628140704</v>
      </c>
      <c r="AK123" s="49">
        <f t="shared" si="48"/>
        <v>15.974440894568691</v>
      </c>
      <c r="AM123" s="47">
        <f t="shared" si="49"/>
        <v>0.69739931370778396</v>
      </c>
      <c r="AN123" s="48">
        <f t="shared" si="50"/>
        <v>3.8809045226130654</v>
      </c>
      <c r="AO123" s="49">
        <f t="shared" si="51"/>
        <v>12.3370607028754</v>
      </c>
      <c r="AQ123" s="59">
        <v>108736</v>
      </c>
      <c r="AR123" s="58">
        <v>1724408</v>
      </c>
      <c r="AS123" s="35"/>
      <c r="AT123" s="7">
        <f t="shared" si="70"/>
        <v>1833144</v>
      </c>
      <c r="AU123" s="57">
        <v>169138</v>
      </c>
      <c r="AV123" s="58">
        <v>151676</v>
      </c>
      <c r="AW123" s="35"/>
      <c r="AX123" s="7">
        <f t="shared" si="63"/>
        <v>88412012</v>
      </c>
      <c r="AY123" s="65">
        <f t="shared" si="76"/>
        <v>8786764</v>
      </c>
      <c r="AZ123" s="66">
        <f t="shared" si="77"/>
        <v>6453133</v>
      </c>
      <c r="BA123" s="35"/>
      <c r="BB123" s="7">
        <f t="shared" si="52"/>
        <v>165.53584973812534</v>
      </c>
      <c r="BC123" s="4">
        <f t="shared" si="53"/>
        <v>84.993969849246227</v>
      </c>
      <c r="BD123" s="9">
        <f t="shared" si="54"/>
        <v>242.29392971246006</v>
      </c>
      <c r="BE123" s="35"/>
      <c r="BF123" s="41">
        <f t="shared" si="71"/>
        <v>4.0414025814972006E-2</v>
      </c>
      <c r="BG123" s="43">
        <f t="shared" si="72"/>
        <v>2.075048092022613E-2</v>
      </c>
      <c r="BH123" s="44">
        <f t="shared" si="73"/>
        <v>5.9153791433706068E-2</v>
      </c>
      <c r="BI123" s="35"/>
      <c r="BJ123" s="73" t="s">
        <v>47</v>
      </c>
      <c r="BK123" s="57"/>
      <c r="BL123" s="58"/>
      <c r="BM123" s="35"/>
      <c r="BN123" s="56"/>
      <c r="BO123" s="57"/>
      <c r="BP123" s="58"/>
      <c r="BQ123" s="35"/>
      <c r="BR123" s="56"/>
      <c r="BS123" s="57"/>
      <c r="BT123" s="58"/>
      <c r="BU123" s="35"/>
      <c r="BV123" s="56"/>
      <c r="BW123" s="57"/>
      <c r="BX123" s="58"/>
    </row>
    <row r="124" spans="1:76" x14ac:dyDescent="0.2">
      <c r="A124" s="4">
        <f t="shared" si="64"/>
        <v>1180000</v>
      </c>
      <c r="B124" s="4">
        <f t="shared" si="61"/>
        <v>1190000</v>
      </c>
      <c r="D124" s="7">
        <f t="shared" si="65"/>
        <v>10000</v>
      </c>
      <c r="E124" s="57">
        <v>7543</v>
      </c>
      <c r="F124" s="9">
        <f t="shared" si="55"/>
        <v>2457</v>
      </c>
      <c r="G124" s="58">
        <v>53571</v>
      </c>
      <c r="H124" s="9">
        <f t="shared" si="56"/>
        <v>7.1020813999734855</v>
      </c>
      <c r="I124" s="9">
        <f t="shared" si="57"/>
        <v>5.3571</v>
      </c>
      <c r="J124" s="4"/>
      <c r="K124" s="59">
        <v>3061</v>
      </c>
      <c r="L124" s="27">
        <f t="shared" si="66"/>
        <v>6939</v>
      </c>
      <c r="M124" s="57">
        <v>7025</v>
      </c>
      <c r="N124" s="30">
        <f t="shared" si="67"/>
        <v>-7019.6428999999998</v>
      </c>
      <c r="O124" s="35"/>
      <c r="P124" s="7">
        <f t="shared" si="68"/>
        <v>10086</v>
      </c>
      <c r="Q124" s="57">
        <v>1977</v>
      </c>
      <c r="R124" s="58">
        <v>594</v>
      </c>
      <c r="S124" s="4"/>
      <c r="T124" s="59">
        <v>59134</v>
      </c>
      <c r="U124" s="58">
        <v>722264</v>
      </c>
      <c r="V124" s="35"/>
      <c r="W124" s="7">
        <f t="shared" si="69"/>
        <v>781398</v>
      </c>
      <c r="X124" s="57">
        <v>532544</v>
      </c>
      <c r="Y124" s="58">
        <v>161568</v>
      </c>
      <c r="AA124" s="7">
        <f t="shared" si="58"/>
        <v>77.473527662105894</v>
      </c>
      <c r="AB124" s="4">
        <f t="shared" si="59"/>
        <v>269.36975214972182</v>
      </c>
      <c r="AC124" s="9">
        <f t="shared" si="60"/>
        <v>272</v>
      </c>
      <c r="AE124" s="7">
        <f t="shared" si="62"/>
        <v>36185151</v>
      </c>
      <c r="AF124" s="4">
        <f t="shared" si="74"/>
        <v>55568880</v>
      </c>
      <c r="AG124" s="9">
        <f t="shared" si="75"/>
        <v>7823264</v>
      </c>
      <c r="AI124" s="47">
        <f t="shared" si="46"/>
        <v>0.99147332936744004</v>
      </c>
      <c r="AJ124" s="48">
        <f t="shared" si="47"/>
        <v>5.0581689428426913</v>
      </c>
      <c r="AK124" s="49">
        <f t="shared" si="48"/>
        <v>16.835016835016834</v>
      </c>
      <c r="AM124" s="47">
        <f t="shared" si="49"/>
        <v>0.74786833234186001</v>
      </c>
      <c r="AN124" s="48">
        <f t="shared" si="50"/>
        <v>3.8153768335862419</v>
      </c>
      <c r="AO124" s="49">
        <f t="shared" si="51"/>
        <v>12.698653198653199</v>
      </c>
      <c r="AQ124" s="59">
        <v>106957</v>
      </c>
      <c r="AR124" s="58">
        <v>1607872</v>
      </c>
      <c r="AS124" s="35"/>
      <c r="AT124" s="7">
        <f t="shared" si="70"/>
        <v>1714829</v>
      </c>
      <c r="AU124" s="57">
        <v>159033</v>
      </c>
      <c r="AV124" s="58">
        <v>145410</v>
      </c>
      <c r="AW124" s="35"/>
      <c r="AX124" s="7">
        <f t="shared" si="63"/>
        <v>90126841</v>
      </c>
      <c r="AY124" s="65">
        <f t="shared" si="76"/>
        <v>8945797</v>
      </c>
      <c r="AZ124" s="66">
        <f t="shared" si="77"/>
        <v>6598543</v>
      </c>
      <c r="BA124" s="35"/>
      <c r="BB124" s="7">
        <f t="shared" si="52"/>
        <v>170.02072179258377</v>
      </c>
      <c r="BC124" s="4">
        <f t="shared" si="53"/>
        <v>80.441578148710164</v>
      </c>
      <c r="BD124" s="9">
        <f t="shared" si="54"/>
        <v>244.79797979797979</v>
      </c>
      <c r="BE124" s="35"/>
      <c r="BF124" s="41">
        <f t="shared" si="71"/>
        <v>4.1508965281392522E-2</v>
      </c>
      <c r="BG124" s="43">
        <f t="shared" si="72"/>
        <v>1.9639057165212442E-2</v>
      </c>
      <c r="BH124" s="44">
        <f t="shared" si="73"/>
        <v>5.976513178661616E-2</v>
      </c>
      <c r="BI124" s="35"/>
      <c r="BJ124" s="73" t="s">
        <v>47</v>
      </c>
      <c r="BK124" s="57"/>
      <c r="BL124" s="58"/>
      <c r="BM124" s="35"/>
      <c r="BN124" s="56"/>
      <c r="BO124" s="57"/>
      <c r="BP124" s="58"/>
      <c r="BQ124" s="35"/>
      <c r="BR124" s="56"/>
      <c r="BS124" s="57"/>
      <c r="BT124" s="58"/>
      <c r="BU124" s="35"/>
      <c r="BV124" s="56"/>
      <c r="BW124" s="57"/>
      <c r="BX124" s="58"/>
    </row>
    <row r="125" spans="1:76" x14ac:dyDescent="0.2">
      <c r="A125" s="4">
        <f t="shared" si="64"/>
        <v>1190000</v>
      </c>
      <c r="B125" s="4">
        <f t="shared" si="61"/>
        <v>1200000</v>
      </c>
      <c r="D125" s="7">
        <f t="shared" si="65"/>
        <v>10000</v>
      </c>
      <c r="E125" s="57">
        <v>7521</v>
      </c>
      <c r="F125" s="9">
        <f t="shared" si="55"/>
        <v>2479</v>
      </c>
      <c r="G125" s="58">
        <v>55077</v>
      </c>
      <c r="H125" s="9">
        <f t="shared" si="56"/>
        <v>7.3230953330674113</v>
      </c>
      <c r="I125" s="9">
        <f t="shared" si="57"/>
        <v>5.5076999999999998</v>
      </c>
      <c r="J125" s="4"/>
      <c r="K125" s="59">
        <v>3154</v>
      </c>
      <c r="L125" s="27">
        <f t="shared" si="66"/>
        <v>6846</v>
      </c>
      <c r="M125" s="57">
        <v>7736</v>
      </c>
      <c r="N125" s="30">
        <f t="shared" si="67"/>
        <v>-7730.4922999999999</v>
      </c>
      <c r="O125" s="35"/>
      <c r="P125" s="7">
        <f t="shared" si="68"/>
        <v>10890</v>
      </c>
      <c r="Q125" s="57">
        <v>1980</v>
      </c>
      <c r="R125" s="58">
        <v>639</v>
      </c>
      <c r="S125" s="4"/>
      <c r="T125" s="59">
        <v>67103</v>
      </c>
      <c r="U125" s="58">
        <v>793664</v>
      </c>
      <c r="V125" s="35"/>
      <c r="W125" s="7">
        <f t="shared" si="69"/>
        <v>860767</v>
      </c>
      <c r="X125" s="57">
        <v>534536</v>
      </c>
      <c r="Y125" s="58">
        <v>173808</v>
      </c>
      <c r="AA125" s="7">
        <f t="shared" si="58"/>
        <v>79.041965105601463</v>
      </c>
      <c r="AB125" s="4">
        <f t="shared" si="59"/>
        <v>269.96767676767678</v>
      </c>
      <c r="AC125" s="9">
        <f t="shared" si="60"/>
        <v>272</v>
      </c>
      <c r="AE125" s="7">
        <f t="shared" si="62"/>
        <v>37045918</v>
      </c>
      <c r="AF125" s="4">
        <f t="shared" si="74"/>
        <v>56103416</v>
      </c>
      <c r="AG125" s="9">
        <f t="shared" si="75"/>
        <v>7997072</v>
      </c>
      <c r="AI125" s="47">
        <f t="shared" si="46"/>
        <v>0.91827364554637281</v>
      </c>
      <c r="AJ125" s="48">
        <f t="shared" si="47"/>
        <v>5.0505050505050502</v>
      </c>
      <c r="AK125" s="49">
        <f t="shared" si="48"/>
        <v>15.649452269170579</v>
      </c>
      <c r="AM125" s="47">
        <f t="shared" si="49"/>
        <v>0.69063360881542701</v>
      </c>
      <c r="AN125" s="48">
        <f t="shared" si="50"/>
        <v>3.7984848484848484</v>
      </c>
      <c r="AO125" s="49">
        <f t="shared" si="51"/>
        <v>11.769953051643192</v>
      </c>
      <c r="AQ125" s="59">
        <v>130906</v>
      </c>
      <c r="AR125" s="58">
        <v>1948384</v>
      </c>
      <c r="AS125" s="35"/>
      <c r="AT125" s="7">
        <f t="shared" si="70"/>
        <v>2079290</v>
      </c>
      <c r="AU125" s="57">
        <v>171641</v>
      </c>
      <c r="AV125" s="58">
        <v>155915</v>
      </c>
      <c r="AW125" s="35"/>
      <c r="AX125" s="7">
        <f t="shared" si="63"/>
        <v>92206131</v>
      </c>
      <c r="AY125" s="65">
        <f t="shared" si="76"/>
        <v>9117438</v>
      </c>
      <c r="AZ125" s="66">
        <f t="shared" si="77"/>
        <v>6754458</v>
      </c>
      <c r="BA125" s="35"/>
      <c r="BB125" s="7">
        <f t="shared" si="52"/>
        <v>190.93572084481175</v>
      </c>
      <c r="BC125" s="4">
        <f t="shared" si="53"/>
        <v>86.687373737373733</v>
      </c>
      <c r="BD125" s="9">
        <f t="shared" si="54"/>
        <v>243.9984350547731</v>
      </c>
      <c r="BE125" s="35"/>
      <c r="BF125" s="41">
        <f t="shared" si="71"/>
        <v>4.661516622187787E-2</v>
      </c>
      <c r="BG125" s="43">
        <f t="shared" si="72"/>
        <v>2.1163909603851009E-2</v>
      </c>
      <c r="BH125" s="44">
        <f t="shared" si="73"/>
        <v>5.9569930433294213E-2</v>
      </c>
      <c r="BI125" s="35"/>
      <c r="BJ125" s="73" t="s">
        <v>47</v>
      </c>
      <c r="BK125" s="57"/>
      <c r="BL125" s="58"/>
      <c r="BM125" s="35"/>
      <c r="BN125" s="56"/>
      <c r="BO125" s="57"/>
      <c r="BP125" s="58"/>
      <c r="BQ125" s="35"/>
      <c r="BR125" s="56"/>
      <c r="BS125" s="57"/>
      <c r="BT125" s="58"/>
      <c r="BU125" s="35"/>
      <c r="BV125" s="56"/>
      <c r="BW125" s="57"/>
      <c r="BX125" s="58"/>
    </row>
    <row r="126" spans="1:76" x14ac:dyDescent="0.2">
      <c r="A126" s="4">
        <f t="shared" si="64"/>
        <v>1200000</v>
      </c>
      <c r="B126" s="4">
        <f t="shared" si="61"/>
        <v>1210000</v>
      </c>
      <c r="D126" s="7">
        <f t="shared" si="65"/>
        <v>10000</v>
      </c>
      <c r="E126" s="57">
        <v>7701</v>
      </c>
      <c r="F126" s="9">
        <f t="shared" si="55"/>
        <v>2299</v>
      </c>
      <c r="G126" s="58">
        <v>56753</v>
      </c>
      <c r="H126" s="9">
        <f t="shared" si="56"/>
        <v>7.3695623944942215</v>
      </c>
      <c r="I126" s="9">
        <f t="shared" si="57"/>
        <v>5.6753</v>
      </c>
      <c r="J126" s="4"/>
      <c r="K126" s="59">
        <v>3714</v>
      </c>
      <c r="L126" s="27">
        <f t="shared" si="66"/>
        <v>6286</v>
      </c>
      <c r="M126" s="57">
        <v>10877</v>
      </c>
      <c r="N126" s="30">
        <f t="shared" si="67"/>
        <v>-10871.324699999999</v>
      </c>
      <c r="O126" s="35"/>
      <c r="P126" s="7">
        <f t="shared" si="68"/>
        <v>14591</v>
      </c>
      <c r="Q126" s="57">
        <v>1986</v>
      </c>
      <c r="R126" s="58">
        <v>618</v>
      </c>
      <c r="S126" s="4"/>
      <c r="T126" s="59">
        <v>82995</v>
      </c>
      <c r="U126" s="58">
        <v>935584</v>
      </c>
      <c r="V126" s="35"/>
      <c r="W126" s="7">
        <f t="shared" si="69"/>
        <v>1018579</v>
      </c>
      <c r="X126" s="57">
        <v>536576</v>
      </c>
      <c r="Y126" s="58">
        <v>168096</v>
      </c>
      <c r="AA126" s="7">
        <f t="shared" si="58"/>
        <v>69.808717702693443</v>
      </c>
      <c r="AB126" s="4">
        <f t="shared" si="59"/>
        <v>270.1792547834844</v>
      </c>
      <c r="AC126" s="9">
        <f t="shared" si="60"/>
        <v>272</v>
      </c>
      <c r="AE126" s="7">
        <f t="shared" si="62"/>
        <v>38064497</v>
      </c>
      <c r="AF126" s="4">
        <f t="shared" si="74"/>
        <v>56639992</v>
      </c>
      <c r="AG126" s="9">
        <f t="shared" si="75"/>
        <v>8165168</v>
      </c>
      <c r="AI126" s="47">
        <f t="shared" si="46"/>
        <v>0.68535398533342473</v>
      </c>
      <c r="AJ126" s="48">
        <f t="shared" si="47"/>
        <v>5.0352467270896275</v>
      </c>
      <c r="AK126" s="49">
        <f t="shared" si="48"/>
        <v>16.181229773462782</v>
      </c>
      <c r="AM126" s="47">
        <f t="shared" si="49"/>
        <v>0.52779110410527041</v>
      </c>
      <c r="AN126" s="48">
        <f t="shared" si="50"/>
        <v>3.8776435045317221</v>
      </c>
      <c r="AO126" s="49">
        <f t="shared" si="51"/>
        <v>12.461165048543689</v>
      </c>
      <c r="AQ126" s="59">
        <v>181896</v>
      </c>
      <c r="AR126" s="58">
        <v>2722496</v>
      </c>
      <c r="AS126" s="35"/>
      <c r="AT126" s="7">
        <f t="shared" si="70"/>
        <v>2904392</v>
      </c>
      <c r="AU126" s="57">
        <v>169590</v>
      </c>
      <c r="AV126" s="58">
        <v>150252</v>
      </c>
      <c r="AW126" s="35"/>
      <c r="AX126" s="7">
        <f t="shared" si="63"/>
        <v>95110523</v>
      </c>
      <c r="AY126" s="65">
        <f t="shared" si="76"/>
        <v>9287028</v>
      </c>
      <c r="AZ126" s="66">
        <f t="shared" si="77"/>
        <v>6904710</v>
      </c>
      <c r="BA126" s="35"/>
      <c r="BB126" s="7">
        <f t="shared" si="52"/>
        <v>199.05366321705162</v>
      </c>
      <c r="BC126" s="4">
        <f t="shared" si="53"/>
        <v>85.392749244712988</v>
      </c>
      <c r="BD126" s="9">
        <f t="shared" si="54"/>
        <v>243.126213592233</v>
      </c>
      <c r="BE126" s="35"/>
      <c r="BF126" s="41">
        <f t="shared" si="71"/>
        <v>4.8597085746350493E-2</v>
      </c>
      <c r="BG126" s="43">
        <f t="shared" si="72"/>
        <v>2.0847839171072507E-2</v>
      </c>
      <c r="BH126" s="44">
        <f t="shared" si="73"/>
        <v>5.935698574029126E-2</v>
      </c>
      <c r="BI126" s="35"/>
      <c r="BJ126" s="73" t="s">
        <v>47</v>
      </c>
      <c r="BK126" s="57"/>
      <c r="BL126" s="58"/>
      <c r="BM126" s="35"/>
      <c r="BN126" s="56"/>
      <c r="BO126" s="57"/>
      <c r="BP126" s="58"/>
      <c r="BQ126" s="35"/>
      <c r="BR126" s="56"/>
      <c r="BS126" s="57"/>
      <c r="BT126" s="58"/>
      <c r="BU126" s="35"/>
      <c r="BV126" s="56"/>
      <c r="BW126" s="57"/>
      <c r="BX126" s="58"/>
    </row>
    <row r="127" spans="1:76" x14ac:dyDescent="0.2">
      <c r="A127" s="4">
        <f t="shared" si="64"/>
        <v>1210000</v>
      </c>
      <c r="B127" s="4">
        <f t="shared" si="61"/>
        <v>1220000</v>
      </c>
      <c r="D127" s="7">
        <f t="shared" si="65"/>
        <v>10000</v>
      </c>
      <c r="E127" s="57">
        <v>8159</v>
      </c>
      <c r="F127" s="9">
        <f t="shared" si="55"/>
        <v>1841</v>
      </c>
      <c r="G127" s="58">
        <v>58183</v>
      </c>
      <c r="H127" s="9">
        <f t="shared" si="56"/>
        <v>7.1311435224905013</v>
      </c>
      <c r="I127" s="9">
        <f t="shared" si="57"/>
        <v>5.8182999999999998</v>
      </c>
      <c r="J127" s="4"/>
      <c r="K127" s="59">
        <v>5087</v>
      </c>
      <c r="L127" s="27">
        <f t="shared" si="66"/>
        <v>4913</v>
      </c>
      <c r="M127" s="57">
        <v>14647</v>
      </c>
      <c r="N127" s="30">
        <f t="shared" si="67"/>
        <v>-14641.181699999999</v>
      </c>
      <c r="O127" s="35"/>
      <c r="P127" s="7">
        <f t="shared" si="68"/>
        <v>19734</v>
      </c>
      <c r="Q127" s="57">
        <v>1985</v>
      </c>
      <c r="R127" s="58">
        <v>588</v>
      </c>
      <c r="S127" s="4"/>
      <c r="T127" s="59">
        <v>81535</v>
      </c>
      <c r="U127" s="58">
        <v>1180632</v>
      </c>
      <c r="V127" s="35"/>
      <c r="W127" s="7">
        <f t="shared" si="69"/>
        <v>1262167</v>
      </c>
      <c r="X127" s="57">
        <v>533480</v>
      </c>
      <c r="Y127" s="58">
        <v>159936</v>
      </c>
      <c r="AA127" s="7">
        <f t="shared" si="58"/>
        <v>63.959004763352588</v>
      </c>
      <c r="AB127" s="4">
        <f t="shared" si="59"/>
        <v>268.75566750629724</v>
      </c>
      <c r="AC127" s="9">
        <f t="shared" si="60"/>
        <v>272</v>
      </c>
      <c r="AE127" s="7">
        <f t="shared" si="62"/>
        <v>39326664</v>
      </c>
      <c r="AF127" s="4">
        <f t="shared" si="74"/>
        <v>57173472</v>
      </c>
      <c r="AG127" s="9">
        <f t="shared" si="75"/>
        <v>8325104</v>
      </c>
      <c r="AI127" s="47">
        <f t="shared" si="46"/>
        <v>0.50673963717441983</v>
      </c>
      <c r="AJ127" s="48">
        <f t="shared" si="47"/>
        <v>5.0377833753148611</v>
      </c>
      <c r="AK127" s="49">
        <f t="shared" si="48"/>
        <v>17.006802721088434</v>
      </c>
      <c r="AM127" s="47">
        <f t="shared" si="49"/>
        <v>0.41344886997060909</v>
      </c>
      <c r="AN127" s="48">
        <f t="shared" si="50"/>
        <v>4.1103274559193954</v>
      </c>
      <c r="AO127" s="49">
        <f t="shared" si="51"/>
        <v>13.875850340136054</v>
      </c>
      <c r="AQ127" s="59">
        <v>169898</v>
      </c>
      <c r="AR127" s="58">
        <v>3264768</v>
      </c>
      <c r="AS127" s="35"/>
      <c r="AT127" s="7">
        <f t="shared" si="70"/>
        <v>3434666</v>
      </c>
      <c r="AU127" s="57">
        <v>161225</v>
      </c>
      <c r="AV127" s="58">
        <v>143730</v>
      </c>
      <c r="AW127" s="35"/>
      <c r="AX127" s="7">
        <f t="shared" si="63"/>
        <v>98545189</v>
      </c>
      <c r="AY127" s="65">
        <f t="shared" si="76"/>
        <v>9448253</v>
      </c>
      <c r="AZ127" s="66">
        <f t="shared" si="77"/>
        <v>7048440</v>
      </c>
      <c r="BA127" s="35"/>
      <c r="BB127" s="7">
        <f t="shared" si="52"/>
        <v>174.04814026553157</v>
      </c>
      <c r="BC127" s="4">
        <f t="shared" si="53"/>
        <v>81.221662468513856</v>
      </c>
      <c r="BD127" s="9">
        <f t="shared" si="54"/>
        <v>244.4387755102041</v>
      </c>
      <c r="BE127" s="35"/>
      <c r="BF127" s="41">
        <f t="shared" si="71"/>
        <v>4.2492221744514544E-2</v>
      </c>
      <c r="BG127" s="43">
        <f t="shared" si="72"/>
        <v>1.9829507438602016E-2</v>
      </c>
      <c r="BH127" s="44">
        <f t="shared" si="73"/>
        <v>5.9677435427295922E-2</v>
      </c>
      <c r="BI127" s="35"/>
      <c r="BJ127" s="73" t="s">
        <v>47</v>
      </c>
      <c r="BK127" s="57"/>
      <c r="BL127" s="58"/>
      <c r="BM127" s="35"/>
      <c r="BN127" s="56"/>
      <c r="BO127" s="57"/>
      <c r="BP127" s="58"/>
      <c r="BQ127" s="35"/>
      <c r="BR127" s="56"/>
      <c r="BS127" s="57"/>
      <c r="BT127" s="58"/>
      <c r="BU127" s="35"/>
      <c r="BV127" s="56"/>
      <c r="BW127" s="57"/>
      <c r="BX127" s="58"/>
    </row>
    <row r="128" spans="1:76" x14ac:dyDescent="0.2">
      <c r="A128" s="4">
        <f t="shared" si="64"/>
        <v>1220000</v>
      </c>
      <c r="B128" s="4">
        <f t="shared" si="61"/>
        <v>1230000</v>
      </c>
      <c r="D128" s="7">
        <f t="shared" si="65"/>
        <v>10000</v>
      </c>
      <c r="E128" s="57">
        <v>7411</v>
      </c>
      <c r="F128" s="9">
        <f t="shared" si="55"/>
        <v>2589</v>
      </c>
      <c r="G128" s="58">
        <v>55815</v>
      </c>
      <c r="H128" s="9">
        <f t="shared" si="56"/>
        <v>7.5313722844420452</v>
      </c>
      <c r="I128" s="9">
        <f t="shared" si="57"/>
        <v>5.5815000000000001</v>
      </c>
      <c r="J128" s="4"/>
      <c r="K128" s="59">
        <v>2500</v>
      </c>
      <c r="L128" s="27">
        <f t="shared" si="66"/>
        <v>7500</v>
      </c>
      <c r="M128" s="57">
        <v>9879</v>
      </c>
      <c r="N128" s="30">
        <f t="shared" si="67"/>
        <v>-9873.4184999999998</v>
      </c>
      <c r="O128" s="35"/>
      <c r="P128" s="7">
        <f t="shared" si="68"/>
        <v>12379</v>
      </c>
      <c r="Q128" s="57">
        <v>1978</v>
      </c>
      <c r="R128" s="58">
        <v>611</v>
      </c>
      <c r="S128" s="4"/>
      <c r="T128" s="59">
        <v>63099</v>
      </c>
      <c r="U128" s="58">
        <v>640232</v>
      </c>
      <c r="V128" s="35"/>
      <c r="W128" s="7">
        <f t="shared" si="69"/>
        <v>703331</v>
      </c>
      <c r="X128" s="57">
        <v>533056</v>
      </c>
      <c r="Y128" s="58">
        <v>166192</v>
      </c>
      <c r="AA128" s="7">
        <f t="shared" si="58"/>
        <v>56.816463365376848</v>
      </c>
      <c r="AB128" s="4">
        <f t="shared" si="59"/>
        <v>269.49241658240646</v>
      </c>
      <c r="AC128" s="9">
        <f t="shared" si="60"/>
        <v>272</v>
      </c>
      <c r="AE128" s="7">
        <f t="shared" si="62"/>
        <v>40029995</v>
      </c>
      <c r="AF128" s="4">
        <f t="shared" si="74"/>
        <v>57706528</v>
      </c>
      <c r="AG128" s="9">
        <f t="shared" si="75"/>
        <v>8491296</v>
      </c>
      <c r="AI128" s="47">
        <f t="shared" si="46"/>
        <v>0.80781969464415537</v>
      </c>
      <c r="AJ128" s="48">
        <f t="shared" si="47"/>
        <v>5.0556117290192111</v>
      </c>
      <c r="AK128" s="49">
        <f t="shared" si="48"/>
        <v>16.366612111292962</v>
      </c>
      <c r="AM128" s="47">
        <f t="shared" si="49"/>
        <v>0.59867517570078355</v>
      </c>
      <c r="AN128" s="48">
        <f t="shared" si="50"/>
        <v>3.7467138523761374</v>
      </c>
      <c r="AO128" s="49">
        <f t="shared" si="51"/>
        <v>12.129296235679215</v>
      </c>
      <c r="AQ128" s="59">
        <v>178297</v>
      </c>
      <c r="AR128" s="58">
        <v>2549280</v>
      </c>
      <c r="AS128" s="35"/>
      <c r="AT128" s="7">
        <f t="shared" si="70"/>
        <v>2727577</v>
      </c>
      <c r="AU128" s="57">
        <v>164070</v>
      </c>
      <c r="AV128" s="58">
        <v>150102</v>
      </c>
      <c r="AW128" s="35"/>
      <c r="AX128" s="7">
        <f t="shared" si="63"/>
        <v>101272766</v>
      </c>
      <c r="AY128" s="65">
        <f t="shared" si="76"/>
        <v>9612323</v>
      </c>
      <c r="AZ128" s="66">
        <f t="shared" si="77"/>
        <v>7198542</v>
      </c>
      <c r="BA128" s="35"/>
      <c r="BB128" s="7">
        <f t="shared" si="52"/>
        <v>220.33904192584214</v>
      </c>
      <c r="BC128" s="4">
        <f t="shared" si="53"/>
        <v>82.947421638018199</v>
      </c>
      <c r="BD128" s="9">
        <f t="shared" si="54"/>
        <v>245.66612111292963</v>
      </c>
      <c r="BE128" s="35"/>
      <c r="BF128" s="41">
        <f t="shared" si="71"/>
        <v>5.3793711407676303E-2</v>
      </c>
      <c r="BG128" s="43">
        <f t="shared" si="72"/>
        <v>2.0250835360844287E-2</v>
      </c>
      <c r="BH128" s="44">
        <f t="shared" si="73"/>
        <v>5.9977080349836336E-2</v>
      </c>
      <c r="BI128" s="35"/>
      <c r="BJ128" s="73" t="s">
        <v>47</v>
      </c>
      <c r="BK128" s="57"/>
      <c r="BL128" s="58"/>
      <c r="BM128" s="35"/>
      <c r="BN128" s="56"/>
      <c r="BO128" s="57"/>
      <c r="BP128" s="58"/>
      <c r="BQ128" s="35"/>
      <c r="BR128" s="56"/>
      <c r="BS128" s="57"/>
      <c r="BT128" s="58"/>
      <c r="BU128" s="35"/>
      <c r="BV128" s="56"/>
      <c r="BW128" s="57"/>
      <c r="BX128" s="58"/>
    </row>
    <row r="129" spans="1:76" x14ac:dyDescent="0.2">
      <c r="A129" s="4">
        <f t="shared" si="64"/>
        <v>1230000</v>
      </c>
      <c r="B129" s="4">
        <f t="shared" si="61"/>
        <v>1240000</v>
      </c>
      <c r="D129" s="7">
        <f t="shared" si="65"/>
        <v>10000</v>
      </c>
      <c r="E129" s="57">
        <v>7696</v>
      </c>
      <c r="F129" s="9">
        <f t="shared" si="55"/>
        <v>2304</v>
      </c>
      <c r="G129" s="58">
        <v>56296</v>
      </c>
      <c r="H129" s="9">
        <f t="shared" si="56"/>
        <v>7.3149688149688146</v>
      </c>
      <c r="I129" s="9">
        <f t="shared" si="57"/>
        <v>5.6295999999999999</v>
      </c>
      <c r="J129" s="4"/>
      <c r="K129" s="59">
        <v>2503</v>
      </c>
      <c r="L129" s="27">
        <f t="shared" si="66"/>
        <v>7497</v>
      </c>
      <c r="M129" s="57">
        <v>5292</v>
      </c>
      <c r="N129" s="30">
        <f t="shared" si="67"/>
        <v>-5286.3703999999998</v>
      </c>
      <c r="O129" s="35"/>
      <c r="P129" s="7">
        <f t="shared" si="68"/>
        <v>7795</v>
      </c>
      <c r="Q129" s="57">
        <v>1988</v>
      </c>
      <c r="R129" s="58">
        <v>694</v>
      </c>
      <c r="S129" s="4"/>
      <c r="T129" s="59">
        <v>54885</v>
      </c>
      <c r="U129" s="58">
        <v>658624</v>
      </c>
      <c r="V129" s="35"/>
      <c r="W129" s="7">
        <f t="shared" si="69"/>
        <v>713509</v>
      </c>
      <c r="X129" s="57">
        <v>536848</v>
      </c>
      <c r="Y129" s="58">
        <v>188768</v>
      </c>
      <c r="AA129" s="7">
        <f t="shared" si="58"/>
        <v>91.534188582424633</v>
      </c>
      <c r="AB129" s="4">
        <f t="shared" si="59"/>
        <v>270.04426559356136</v>
      </c>
      <c r="AC129" s="9">
        <f t="shared" si="60"/>
        <v>272</v>
      </c>
      <c r="AE129" s="7">
        <f t="shared" si="62"/>
        <v>40743504</v>
      </c>
      <c r="AF129" s="4">
        <f t="shared" si="74"/>
        <v>58243376</v>
      </c>
      <c r="AG129" s="9">
        <f t="shared" si="75"/>
        <v>8680064</v>
      </c>
      <c r="AI129" s="47">
        <f t="shared" si="46"/>
        <v>1.2828736369467608</v>
      </c>
      <c r="AJ129" s="48">
        <f t="shared" si="47"/>
        <v>5.0301810865191143</v>
      </c>
      <c r="AK129" s="49">
        <f t="shared" si="48"/>
        <v>14.409221902017292</v>
      </c>
      <c r="AM129" s="47">
        <f t="shared" si="49"/>
        <v>0.98729955099422706</v>
      </c>
      <c r="AN129" s="48">
        <f t="shared" si="50"/>
        <v>3.8712273641851107</v>
      </c>
      <c r="AO129" s="49">
        <f t="shared" si="51"/>
        <v>11.089337175792506</v>
      </c>
      <c r="AQ129" s="59">
        <v>96462</v>
      </c>
      <c r="AR129" s="58">
        <v>1379584</v>
      </c>
      <c r="AS129" s="35"/>
      <c r="AT129" s="7">
        <f t="shared" si="70"/>
        <v>1476046</v>
      </c>
      <c r="AU129" s="57">
        <v>180821</v>
      </c>
      <c r="AV129" s="58">
        <v>171023</v>
      </c>
      <c r="AW129" s="35"/>
      <c r="AX129" s="7">
        <f t="shared" si="63"/>
        <v>102748812</v>
      </c>
      <c r="AY129" s="65">
        <f t="shared" si="76"/>
        <v>9793144</v>
      </c>
      <c r="AZ129" s="66">
        <f t="shared" si="77"/>
        <v>7369565</v>
      </c>
      <c r="BA129" s="35"/>
      <c r="BB129" s="7">
        <f t="shared" si="52"/>
        <v>189.35805003207184</v>
      </c>
      <c r="BC129" s="4">
        <f t="shared" si="53"/>
        <v>90.956237424547282</v>
      </c>
      <c r="BD129" s="9">
        <f t="shared" si="54"/>
        <v>246.43083573487033</v>
      </c>
      <c r="BE129" s="35"/>
      <c r="BF129" s="41">
        <f t="shared" si="71"/>
        <v>4.622999268361129E-2</v>
      </c>
      <c r="BG129" s="43">
        <f t="shared" si="72"/>
        <v>2.2206112652477364E-2</v>
      </c>
      <c r="BH129" s="44">
        <f t="shared" si="73"/>
        <v>6.0163778255583576E-2</v>
      </c>
      <c r="BI129" s="35"/>
      <c r="BJ129" s="73" t="s">
        <v>47</v>
      </c>
      <c r="BK129" s="57"/>
      <c r="BL129" s="58"/>
      <c r="BM129" s="35"/>
      <c r="BN129" s="56"/>
      <c r="BO129" s="57"/>
      <c r="BP129" s="58"/>
      <c r="BQ129" s="35"/>
      <c r="BR129" s="56"/>
      <c r="BS129" s="57"/>
      <c r="BT129" s="58"/>
      <c r="BU129" s="35"/>
      <c r="BV129" s="56"/>
      <c r="BW129" s="57"/>
      <c r="BX129" s="58"/>
    </row>
    <row r="130" spans="1:76" x14ac:dyDescent="0.2">
      <c r="A130" s="4">
        <f t="shared" si="64"/>
        <v>1240000</v>
      </c>
      <c r="B130" s="4">
        <f t="shared" si="61"/>
        <v>1250000</v>
      </c>
      <c r="D130" s="7">
        <f t="shared" si="65"/>
        <v>10000</v>
      </c>
      <c r="E130" s="57">
        <v>7821</v>
      </c>
      <c r="F130" s="9">
        <f t="shared" si="55"/>
        <v>2179</v>
      </c>
      <c r="G130" s="58">
        <v>57792</v>
      </c>
      <c r="H130" s="9">
        <f t="shared" si="56"/>
        <v>7.3893364019946297</v>
      </c>
      <c r="I130" s="9">
        <f t="shared" si="57"/>
        <v>5.7792000000000003</v>
      </c>
      <c r="J130" s="4"/>
      <c r="K130" s="59">
        <v>2998</v>
      </c>
      <c r="L130" s="27">
        <f t="shared" si="66"/>
        <v>7002</v>
      </c>
      <c r="M130" s="57">
        <v>6218</v>
      </c>
      <c r="N130" s="30">
        <f t="shared" si="67"/>
        <v>-6212.2208000000001</v>
      </c>
      <c r="O130" s="35"/>
      <c r="P130" s="7">
        <f t="shared" si="68"/>
        <v>9216</v>
      </c>
      <c r="Q130" s="57">
        <v>1982</v>
      </c>
      <c r="R130" s="58">
        <v>726</v>
      </c>
      <c r="S130" s="4"/>
      <c r="T130" s="59">
        <v>69435</v>
      </c>
      <c r="U130" s="58">
        <v>793696</v>
      </c>
      <c r="V130" s="35"/>
      <c r="W130" s="7">
        <f t="shared" si="69"/>
        <v>863131</v>
      </c>
      <c r="X130" s="57">
        <v>534832</v>
      </c>
      <c r="Y130" s="58">
        <v>197472</v>
      </c>
      <c r="AA130" s="7">
        <f t="shared" si="58"/>
        <v>93.655707465277771</v>
      </c>
      <c r="AB130" s="4">
        <f t="shared" si="59"/>
        <v>269.84460141271444</v>
      </c>
      <c r="AC130" s="9">
        <f t="shared" si="60"/>
        <v>272</v>
      </c>
      <c r="AE130" s="7">
        <f t="shared" si="62"/>
        <v>41606635</v>
      </c>
      <c r="AF130" s="4">
        <f t="shared" si="74"/>
        <v>58778208</v>
      </c>
      <c r="AG130" s="9">
        <f t="shared" si="75"/>
        <v>8877536</v>
      </c>
      <c r="AI130" s="47">
        <f t="shared" si="46"/>
        <v>1.0850694444444444</v>
      </c>
      <c r="AJ130" s="48">
        <f t="shared" si="47"/>
        <v>5.0454086781029259</v>
      </c>
      <c r="AK130" s="49">
        <f t="shared" si="48"/>
        <v>13.774104683195592</v>
      </c>
      <c r="AM130" s="47">
        <f t="shared" si="49"/>
        <v>0.8486328125</v>
      </c>
      <c r="AN130" s="48">
        <f t="shared" si="50"/>
        <v>3.9460141271442986</v>
      </c>
      <c r="AO130" s="49">
        <f t="shared" si="51"/>
        <v>10.772727272727273</v>
      </c>
      <c r="AQ130" s="59">
        <v>108132</v>
      </c>
      <c r="AR130" s="58">
        <v>1631480</v>
      </c>
      <c r="AS130" s="35"/>
      <c r="AT130" s="7">
        <f t="shared" si="70"/>
        <v>1739612</v>
      </c>
      <c r="AU130" s="57">
        <v>190085</v>
      </c>
      <c r="AV130" s="58">
        <v>176183</v>
      </c>
      <c r="AW130" s="35"/>
      <c r="AX130" s="7">
        <f t="shared" si="63"/>
        <v>104488424</v>
      </c>
      <c r="AY130" s="65">
        <f t="shared" si="76"/>
        <v>9983229</v>
      </c>
      <c r="AZ130" s="66">
        <f t="shared" si="77"/>
        <v>7545748</v>
      </c>
      <c r="BA130" s="35"/>
      <c r="BB130" s="7">
        <f t="shared" si="52"/>
        <v>188.75998263888889</v>
      </c>
      <c r="BC130" s="4">
        <f t="shared" si="53"/>
        <v>95.905650857719479</v>
      </c>
      <c r="BD130" s="9">
        <f t="shared" si="54"/>
        <v>242.6763085399449</v>
      </c>
      <c r="BE130" s="35"/>
      <c r="BF130" s="41">
        <f t="shared" si="71"/>
        <v>4.6083980136447482E-2</v>
      </c>
      <c r="BG130" s="43">
        <f t="shared" si="72"/>
        <v>2.341446554143542E-2</v>
      </c>
      <c r="BH130" s="44">
        <f t="shared" si="73"/>
        <v>5.9247145639634985E-2</v>
      </c>
      <c r="BI130" s="35"/>
      <c r="BJ130" s="73" t="s">
        <v>47</v>
      </c>
      <c r="BK130" s="57"/>
      <c r="BL130" s="58"/>
      <c r="BM130" s="35"/>
      <c r="BN130" s="56"/>
      <c r="BO130" s="57"/>
      <c r="BP130" s="58"/>
      <c r="BQ130" s="35"/>
      <c r="BR130" s="56"/>
      <c r="BS130" s="57"/>
      <c r="BT130" s="58"/>
      <c r="BU130" s="35"/>
      <c r="BV130" s="56"/>
      <c r="BW130" s="57"/>
      <c r="BX130" s="58"/>
    </row>
    <row r="131" spans="1:76" x14ac:dyDescent="0.2">
      <c r="A131" s="4">
        <f t="shared" si="64"/>
        <v>1250000</v>
      </c>
      <c r="B131" s="4">
        <f t="shared" si="61"/>
        <v>1260000</v>
      </c>
      <c r="D131" s="7">
        <f t="shared" si="65"/>
        <v>10000</v>
      </c>
      <c r="E131" s="57">
        <v>7720</v>
      </c>
      <c r="F131" s="9">
        <f t="shared" si="55"/>
        <v>2280</v>
      </c>
      <c r="G131" s="58">
        <v>53942</v>
      </c>
      <c r="H131" s="9">
        <f t="shared" si="56"/>
        <v>6.9873056994818654</v>
      </c>
      <c r="I131" s="9">
        <f t="shared" si="57"/>
        <v>5.3941999999999997</v>
      </c>
      <c r="J131" s="4"/>
      <c r="K131" s="59">
        <v>2614</v>
      </c>
      <c r="L131" s="27">
        <f t="shared" si="66"/>
        <v>7386</v>
      </c>
      <c r="M131" s="57">
        <v>5819</v>
      </c>
      <c r="N131" s="30">
        <f t="shared" si="67"/>
        <v>-5813.6058000000003</v>
      </c>
      <c r="O131" s="35"/>
      <c r="P131" s="7">
        <f t="shared" si="68"/>
        <v>8433</v>
      </c>
      <c r="Q131" s="57">
        <v>1986</v>
      </c>
      <c r="R131" s="58">
        <v>672</v>
      </c>
      <c r="S131" s="4"/>
      <c r="T131" s="59">
        <v>57900</v>
      </c>
      <c r="U131" s="58">
        <v>688856</v>
      </c>
      <c r="V131" s="35"/>
      <c r="W131" s="7">
        <f t="shared" si="69"/>
        <v>746756</v>
      </c>
      <c r="X131" s="57">
        <v>535512</v>
      </c>
      <c r="Y131" s="58">
        <v>182784</v>
      </c>
      <c r="AA131" s="7">
        <f t="shared" si="58"/>
        <v>88.551642357405427</v>
      </c>
      <c r="AB131" s="4">
        <f t="shared" si="59"/>
        <v>269.64350453172204</v>
      </c>
      <c r="AC131" s="9">
        <f t="shared" si="60"/>
        <v>272</v>
      </c>
      <c r="AE131" s="7">
        <f t="shared" si="62"/>
        <v>42353391</v>
      </c>
      <c r="AF131" s="4">
        <f t="shared" si="74"/>
        <v>59313720</v>
      </c>
      <c r="AG131" s="9">
        <f t="shared" si="75"/>
        <v>9060320</v>
      </c>
      <c r="AI131" s="47">
        <f t="shared" si="46"/>
        <v>1.1858176212498517</v>
      </c>
      <c r="AJ131" s="48">
        <f t="shared" si="47"/>
        <v>5.0352467270896275</v>
      </c>
      <c r="AK131" s="49">
        <f t="shared" si="48"/>
        <v>14.880952380952381</v>
      </c>
      <c r="AM131" s="47">
        <f t="shared" si="49"/>
        <v>0.91545120360488552</v>
      </c>
      <c r="AN131" s="48">
        <f t="shared" si="50"/>
        <v>3.8872104733131922</v>
      </c>
      <c r="AO131" s="49">
        <f t="shared" si="51"/>
        <v>11.488095238095237</v>
      </c>
      <c r="AQ131" s="59">
        <v>106292</v>
      </c>
      <c r="AR131" s="58">
        <v>1521144</v>
      </c>
      <c r="AS131" s="35"/>
      <c r="AT131" s="7">
        <f t="shared" si="70"/>
        <v>1627436</v>
      </c>
      <c r="AU131" s="57">
        <v>175772</v>
      </c>
      <c r="AV131" s="58">
        <v>164033</v>
      </c>
      <c r="AW131" s="35"/>
      <c r="AX131" s="7">
        <f t="shared" si="63"/>
        <v>106115860</v>
      </c>
      <c r="AY131" s="65">
        <f t="shared" si="76"/>
        <v>10159001</v>
      </c>
      <c r="AZ131" s="66">
        <f t="shared" si="77"/>
        <v>7709781</v>
      </c>
      <c r="BA131" s="35"/>
      <c r="BB131" s="7">
        <f t="shared" si="52"/>
        <v>192.98422862563737</v>
      </c>
      <c r="BC131" s="4">
        <f t="shared" si="53"/>
        <v>88.505538771399799</v>
      </c>
      <c r="BD131" s="9">
        <f t="shared" si="54"/>
        <v>244.0967261904762</v>
      </c>
      <c r="BE131" s="35"/>
      <c r="BF131" s="41">
        <f t="shared" si="71"/>
        <v>4.7115290191805999E-2</v>
      </c>
      <c r="BG131" s="43">
        <f t="shared" si="72"/>
        <v>2.1607797551611279E-2</v>
      </c>
      <c r="BH131" s="44">
        <f t="shared" si="73"/>
        <v>5.9593927292596729E-2</v>
      </c>
      <c r="BI131" s="35"/>
      <c r="BJ131" s="73" t="s">
        <v>47</v>
      </c>
      <c r="BK131" s="57"/>
      <c r="BL131" s="58"/>
      <c r="BM131" s="35"/>
      <c r="BN131" s="56"/>
      <c r="BO131" s="57"/>
      <c r="BP131" s="58"/>
      <c r="BQ131" s="35"/>
      <c r="BR131" s="56"/>
      <c r="BS131" s="57"/>
      <c r="BT131" s="58"/>
      <c r="BU131" s="35"/>
      <c r="BV131" s="56"/>
      <c r="BW131" s="57"/>
      <c r="BX131" s="58"/>
    </row>
    <row r="132" spans="1:76" x14ac:dyDescent="0.2">
      <c r="A132" s="4">
        <f t="shared" si="64"/>
        <v>1260000</v>
      </c>
      <c r="B132" s="4">
        <f t="shared" si="61"/>
        <v>1270000</v>
      </c>
      <c r="D132" s="7">
        <f t="shared" si="65"/>
        <v>10000</v>
      </c>
      <c r="E132" s="57">
        <v>7326</v>
      </c>
      <c r="F132" s="9">
        <f t="shared" si="55"/>
        <v>2674</v>
      </c>
      <c r="G132" s="58">
        <v>48196</v>
      </c>
      <c r="H132" s="9">
        <f t="shared" si="56"/>
        <v>6.578760578760579</v>
      </c>
      <c r="I132" s="9">
        <f t="shared" si="57"/>
        <v>4.8196000000000003</v>
      </c>
      <c r="J132" s="4"/>
      <c r="K132" s="59">
        <v>1801</v>
      </c>
      <c r="L132" s="27">
        <f t="shared" si="66"/>
        <v>8199</v>
      </c>
      <c r="M132" s="57">
        <v>2569</v>
      </c>
      <c r="N132" s="30">
        <f t="shared" si="67"/>
        <v>-2564.1804000000002</v>
      </c>
      <c r="O132" s="35"/>
      <c r="P132" s="7">
        <f t="shared" si="68"/>
        <v>4370</v>
      </c>
      <c r="Q132" s="57">
        <v>1977</v>
      </c>
      <c r="R132" s="58">
        <v>614</v>
      </c>
      <c r="S132" s="4"/>
      <c r="T132" s="59">
        <v>32681</v>
      </c>
      <c r="U132" s="58">
        <v>471928</v>
      </c>
      <c r="V132" s="35"/>
      <c r="W132" s="7">
        <f t="shared" si="69"/>
        <v>504609</v>
      </c>
      <c r="X132" s="57">
        <v>531912</v>
      </c>
      <c r="Y132" s="58">
        <v>167008</v>
      </c>
      <c r="AA132" s="7">
        <f t="shared" si="58"/>
        <v>115.47116704805492</v>
      </c>
      <c r="AB132" s="4">
        <f t="shared" si="59"/>
        <v>269.05007587253414</v>
      </c>
      <c r="AC132" s="9">
        <f t="shared" si="60"/>
        <v>272</v>
      </c>
      <c r="AE132" s="7">
        <f t="shared" si="62"/>
        <v>42858000</v>
      </c>
      <c r="AF132" s="4">
        <f t="shared" si="74"/>
        <v>59845632</v>
      </c>
      <c r="AG132" s="9">
        <f t="shared" si="75"/>
        <v>9227328</v>
      </c>
      <c r="AI132" s="47">
        <f t="shared" si="46"/>
        <v>2.2883295194508011</v>
      </c>
      <c r="AJ132" s="48">
        <f t="shared" si="47"/>
        <v>5.0581689428426913</v>
      </c>
      <c r="AK132" s="49">
        <f t="shared" si="48"/>
        <v>16.286644951140065</v>
      </c>
      <c r="AM132" s="47">
        <f t="shared" si="49"/>
        <v>1.6764302059496567</v>
      </c>
      <c r="AN132" s="48">
        <f t="shared" si="50"/>
        <v>3.7056145675265553</v>
      </c>
      <c r="AO132" s="49">
        <f t="shared" si="51"/>
        <v>11.931596091205211</v>
      </c>
      <c r="AQ132" s="59">
        <v>37151</v>
      </c>
      <c r="AR132" s="58">
        <v>664992</v>
      </c>
      <c r="AS132" s="35"/>
      <c r="AT132" s="7">
        <f t="shared" si="70"/>
        <v>702143</v>
      </c>
      <c r="AU132" s="57">
        <v>161261</v>
      </c>
      <c r="AV132" s="58">
        <v>150693</v>
      </c>
      <c r="AW132" s="35"/>
      <c r="AX132" s="7">
        <f t="shared" si="63"/>
        <v>106818003</v>
      </c>
      <c r="AY132" s="65">
        <f t="shared" si="76"/>
        <v>10320262</v>
      </c>
      <c r="AZ132" s="66">
        <f t="shared" si="77"/>
        <v>7860474</v>
      </c>
      <c r="BA132" s="35"/>
      <c r="BB132" s="7">
        <f t="shared" si="52"/>
        <v>160.67345537757438</v>
      </c>
      <c r="BC132" s="4">
        <f t="shared" si="53"/>
        <v>81.568538189175513</v>
      </c>
      <c r="BD132" s="9">
        <f t="shared" si="54"/>
        <v>245.42833876221499</v>
      </c>
      <c r="BE132" s="35"/>
      <c r="BF132" s="41">
        <f t="shared" si="71"/>
        <v>3.9226917816790621E-2</v>
      </c>
      <c r="BG132" s="43">
        <f t="shared" si="72"/>
        <v>1.9914193893841678E-2</v>
      </c>
      <c r="BH132" s="44">
        <f t="shared" si="73"/>
        <v>5.9919028018118894E-2</v>
      </c>
      <c r="BI132" s="35"/>
      <c r="BJ132" s="73" t="s">
        <v>47</v>
      </c>
      <c r="BK132" s="57"/>
      <c r="BL132" s="58"/>
      <c r="BM132" s="35"/>
      <c r="BN132" s="56"/>
      <c r="BO132" s="57"/>
      <c r="BP132" s="58"/>
      <c r="BQ132" s="35"/>
      <c r="BR132" s="56"/>
      <c r="BS132" s="57"/>
      <c r="BT132" s="58"/>
      <c r="BU132" s="35"/>
      <c r="BV132" s="56"/>
      <c r="BW132" s="57"/>
      <c r="BX132" s="58"/>
    </row>
    <row r="133" spans="1:76" x14ac:dyDescent="0.2">
      <c r="A133" s="4">
        <f t="shared" si="64"/>
        <v>1270000</v>
      </c>
      <c r="B133" s="4">
        <f t="shared" si="61"/>
        <v>1280000</v>
      </c>
      <c r="D133" s="7">
        <f t="shared" si="65"/>
        <v>10000</v>
      </c>
      <c r="E133" s="57">
        <v>7593</v>
      </c>
      <c r="F133" s="9">
        <f t="shared" si="55"/>
        <v>2407</v>
      </c>
      <c r="G133" s="58">
        <v>58345</v>
      </c>
      <c r="H133" s="9">
        <f t="shared" si="56"/>
        <v>7.684051099697089</v>
      </c>
      <c r="I133" s="9">
        <f t="shared" si="57"/>
        <v>5.8345000000000002</v>
      </c>
      <c r="J133" s="4"/>
      <c r="K133" s="59">
        <v>2451</v>
      </c>
      <c r="L133" s="27">
        <f t="shared" si="66"/>
        <v>7549</v>
      </c>
      <c r="M133" s="57">
        <v>8086</v>
      </c>
      <c r="N133" s="30">
        <f t="shared" si="67"/>
        <v>-8080.1655000000001</v>
      </c>
      <c r="O133" s="35"/>
      <c r="P133" s="7">
        <f t="shared" si="68"/>
        <v>10537</v>
      </c>
      <c r="Q133" s="57">
        <v>1977</v>
      </c>
      <c r="R133" s="58">
        <v>665</v>
      </c>
      <c r="S133" s="4"/>
      <c r="T133" s="59">
        <v>60899</v>
      </c>
      <c r="U133" s="58">
        <v>645808</v>
      </c>
      <c r="V133" s="35"/>
      <c r="W133" s="7">
        <f t="shared" si="69"/>
        <v>706707</v>
      </c>
      <c r="X133" s="57">
        <v>532904</v>
      </c>
      <c r="Y133" s="58">
        <v>180880</v>
      </c>
      <c r="AA133" s="7">
        <f t="shared" si="58"/>
        <v>67.069089873778111</v>
      </c>
      <c r="AB133" s="4">
        <f t="shared" si="59"/>
        <v>269.55184623166411</v>
      </c>
      <c r="AC133" s="9">
        <f t="shared" si="60"/>
        <v>272</v>
      </c>
      <c r="AE133" s="7">
        <f t="shared" si="62"/>
        <v>43564707</v>
      </c>
      <c r="AF133" s="4">
        <f t="shared" si="74"/>
        <v>60378536</v>
      </c>
      <c r="AG133" s="9">
        <f t="shared" si="75"/>
        <v>9408208</v>
      </c>
      <c r="AI133" s="47">
        <f t="shared" si="46"/>
        <v>0.94903672772136283</v>
      </c>
      <c r="AJ133" s="48">
        <f t="shared" si="47"/>
        <v>5.0581689428426913</v>
      </c>
      <c r="AK133" s="49">
        <f t="shared" si="48"/>
        <v>15.037593984962406</v>
      </c>
      <c r="AM133" s="47">
        <f t="shared" si="49"/>
        <v>0.72060358735883079</v>
      </c>
      <c r="AN133" s="48">
        <f t="shared" si="50"/>
        <v>3.8406676783004552</v>
      </c>
      <c r="AO133" s="49">
        <f t="shared" si="51"/>
        <v>11.418045112781956</v>
      </c>
      <c r="AQ133" s="59">
        <v>124870</v>
      </c>
      <c r="AR133" s="58">
        <v>2104896</v>
      </c>
      <c r="AS133" s="35"/>
      <c r="AT133" s="7">
        <f t="shared" si="70"/>
        <v>2229766</v>
      </c>
      <c r="AU133" s="57">
        <v>177711</v>
      </c>
      <c r="AV133" s="58">
        <v>167245</v>
      </c>
      <c r="AW133" s="35"/>
      <c r="AX133" s="7">
        <f t="shared" si="63"/>
        <v>109047769</v>
      </c>
      <c r="AY133" s="65">
        <f t="shared" si="76"/>
        <v>10497973</v>
      </c>
      <c r="AZ133" s="66">
        <f t="shared" si="77"/>
        <v>8027719</v>
      </c>
      <c r="BA133" s="35"/>
      <c r="BB133" s="7">
        <f t="shared" si="52"/>
        <v>211.61298282243524</v>
      </c>
      <c r="BC133" s="4">
        <f t="shared" si="53"/>
        <v>89.889226100151745</v>
      </c>
      <c r="BD133" s="9">
        <f t="shared" si="54"/>
        <v>251.49624060150376</v>
      </c>
      <c r="BE133" s="35"/>
      <c r="BF133" s="41">
        <f t="shared" si="71"/>
        <v>5.1663325884383604E-2</v>
      </c>
      <c r="BG133" s="43">
        <f t="shared" si="72"/>
        <v>2.194561184085736E-2</v>
      </c>
      <c r="BH133" s="44">
        <f t="shared" si="73"/>
        <v>6.1400449365601503E-2</v>
      </c>
      <c r="BI133" s="35"/>
      <c r="BJ133" s="73" t="s">
        <v>47</v>
      </c>
      <c r="BK133" s="57"/>
      <c r="BL133" s="58"/>
      <c r="BM133" s="35"/>
      <c r="BN133" s="56"/>
      <c r="BO133" s="57"/>
      <c r="BP133" s="58"/>
      <c r="BQ133" s="35"/>
      <c r="BR133" s="56"/>
      <c r="BS133" s="57"/>
      <c r="BT133" s="58"/>
      <c r="BU133" s="35"/>
      <c r="BV133" s="56"/>
      <c r="BW133" s="57"/>
      <c r="BX133" s="58"/>
    </row>
    <row r="134" spans="1:76" x14ac:dyDescent="0.2">
      <c r="A134" s="4">
        <f t="shared" si="64"/>
        <v>1280000</v>
      </c>
      <c r="B134" s="4">
        <f t="shared" si="61"/>
        <v>1290000</v>
      </c>
      <c r="D134" s="7">
        <f t="shared" si="65"/>
        <v>10000</v>
      </c>
      <c r="E134" s="57">
        <v>7414</v>
      </c>
      <c r="F134" s="9">
        <f t="shared" si="55"/>
        <v>2586</v>
      </c>
      <c r="G134" s="58">
        <v>58815</v>
      </c>
      <c r="H134" s="9">
        <f t="shared" si="56"/>
        <v>7.9329646614513081</v>
      </c>
      <c r="I134" s="9">
        <f t="shared" si="57"/>
        <v>5.8815</v>
      </c>
      <c r="J134" s="4"/>
      <c r="K134" s="59">
        <v>2120</v>
      </c>
      <c r="L134" s="27">
        <f t="shared" si="66"/>
        <v>7880</v>
      </c>
      <c r="M134" s="57">
        <v>9086</v>
      </c>
      <c r="N134" s="30">
        <f t="shared" si="67"/>
        <v>-9080.1185000000005</v>
      </c>
      <c r="O134" s="35"/>
      <c r="P134" s="7">
        <f t="shared" si="68"/>
        <v>11206</v>
      </c>
      <c r="Q134" s="57">
        <v>1973</v>
      </c>
      <c r="R134" s="58">
        <v>675</v>
      </c>
      <c r="S134" s="4"/>
      <c r="T134" s="59">
        <v>57412</v>
      </c>
      <c r="U134" s="58">
        <v>558520</v>
      </c>
      <c r="V134" s="35"/>
      <c r="W134" s="7">
        <f t="shared" si="69"/>
        <v>615932</v>
      </c>
      <c r="X134" s="57">
        <v>531952</v>
      </c>
      <c r="Y134" s="58">
        <v>183600</v>
      </c>
      <c r="AA134" s="7">
        <f t="shared" si="58"/>
        <v>54.964483312511156</v>
      </c>
      <c r="AB134" s="4">
        <f t="shared" si="59"/>
        <v>269.61581348200707</v>
      </c>
      <c r="AC134" s="9">
        <f t="shared" si="60"/>
        <v>272</v>
      </c>
      <c r="AE134" s="7">
        <f t="shared" si="62"/>
        <v>44180639</v>
      </c>
      <c r="AF134" s="4">
        <f t="shared" si="74"/>
        <v>60910488</v>
      </c>
      <c r="AG134" s="9">
        <f t="shared" si="75"/>
        <v>9591808</v>
      </c>
      <c r="AI134" s="47">
        <f t="shared" ref="AI134:AI197" si="78">IF(P134=0,0,$D134/P134)</f>
        <v>0.8923790826343031</v>
      </c>
      <c r="AJ134" s="48">
        <f t="shared" ref="AJ134:AJ197" si="79">IF(Q134=0,0,$D134/Q134)</f>
        <v>5.0684237202230102</v>
      </c>
      <c r="AK134" s="49">
        <f t="shared" ref="AK134:AK197" si="80">IF(R134=0,0,$D134/R134)</f>
        <v>14.814814814814815</v>
      </c>
      <c r="AM134" s="47">
        <f t="shared" ref="AM134:AM197" si="81">IF(P134=0,0,+$E134/P134)</f>
        <v>0.66160985186507226</v>
      </c>
      <c r="AN134" s="48">
        <f t="shared" ref="AN134:AN197" si="82">IF(Q134=0,0,+$E134/Q134)</f>
        <v>3.7577293461733401</v>
      </c>
      <c r="AO134" s="49">
        <f t="shared" ref="AO134:AO197" si="83">IF(R134=0,0,+$E134/R134)</f>
        <v>10.983703703703704</v>
      </c>
      <c r="AQ134" s="59">
        <v>167297</v>
      </c>
      <c r="AR134" s="58">
        <v>2387872</v>
      </c>
      <c r="AS134" s="35"/>
      <c r="AT134" s="7">
        <f t="shared" si="70"/>
        <v>2555169</v>
      </c>
      <c r="AU134" s="57">
        <v>176210</v>
      </c>
      <c r="AV134" s="58">
        <v>168251</v>
      </c>
      <c r="AW134" s="35"/>
      <c r="AX134" s="7">
        <f t="shared" si="63"/>
        <v>111602938</v>
      </c>
      <c r="AY134" s="65">
        <f t="shared" si="76"/>
        <v>10674183</v>
      </c>
      <c r="AZ134" s="66">
        <f t="shared" si="77"/>
        <v>8195970</v>
      </c>
      <c r="BA134" s="35"/>
      <c r="BB134" s="7">
        <f t="shared" ref="BB134:BB197" si="84">IF(P134=0,0,AT134/P134)</f>
        <v>228.01793681956096</v>
      </c>
      <c r="BC134" s="4">
        <f t="shared" ref="BC134:BC197" si="85">IF(Q134=0,0,AU134/Q134)</f>
        <v>89.310694374049675</v>
      </c>
      <c r="BD134" s="9">
        <f t="shared" ref="BD134:BD197" si="86">IF(R134=0,0,AV134/R134)</f>
        <v>249.26074074074074</v>
      </c>
      <c r="BE134" s="35"/>
      <c r="BF134" s="41">
        <f t="shared" si="71"/>
        <v>5.5668441606338125E-2</v>
      </c>
      <c r="BG134" s="43">
        <f t="shared" si="72"/>
        <v>2.1804368743664471E-2</v>
      </c>
      <c r="BH134" s="44">
        <f t="shared" si="73"/>
        <v>6.0854673032407408E-2</v>
      </c>
      <c r="BI134" s="35"/>
      <c r="BJ134" s="73" t="s">
        <v>47</v>
      </c>
      <c r="BK134" s="57"/>
      <c r="BL134" s="58"/>
      <c r="BM134" s="35"/>
      <c r="BN134" s="56"/>
      <c r="BO134" s="57"/>
      <c r="BP134" s="58"/>
      <c r="BQ134" s="35"/>
      <c r="BR134" s="56"/>
      <c r="BS134" s="57"/>
      <c r="BT134" s="58"/>
      <c r="BU134" s="35"/>
      <c r="BV134" s="56"/>
      <c r="BW134" s="57"/>
      <c r="BX134" s="58"/>
    </row>
    <row r="135" spans="1:76" x14ac:dyDescent="0.2">
      <c r="A135" s="4">
        <f t="shared" si="64"/>
        <v>1290000</v>
      </c>
      <c r="B135" s="4">
        <f t="shared" si="61"/>
        <v>1300000</v>
      </c>
      <c r="D135" s="7">
        <f t="shared" si="65"/>
        <v>10000</v>
      </c>
      <c r="E135" s="57">
        <v>7437</v>
      </c>
      <c r="F135" s="9">
        <f t="shared" ref="F135:F198" si="87">+D135-E135</f>
        <v>2563</v>
      </c>
      <c r="G135" s="58">
        <v>54636</v>
      </c>
      <c r="H135" s="9">
        <f t="shared" ref="H135:H198" si="88">IF(E135&lt;&gt;0,G135/E135,0)</f>
        <v>7.3465106897942718</v>
      </c>
      <c r="I135" s="9">
        <f t="shared" ref="I135:I198" si="89">IF(D135&lt;&gt;0,G135/D135,0)</f>
        <v>5.4635999999999996</v>
      </c>
      <c r="J135" s="4"/>
      <c r="K135" s="59">
        <v>2691</v>
      </c>
      <c r="L135" s="27">
        <f t="shared" si="66"/>
        <v>7309</v>
      </c>
      <c r="M135" s="57">
        <v>8031</v>
      </c>
      <c r="N135" s="30">
        <f t="shared" si="67"/>
        <v>-8025.5364</v>
      </c>
      <c r="O135" s="35"/>
      <c r="P135" s="7">
        <f t="shared" si="68"/>
        <v>10722</v>
      </c>
      <c r="Q135" s="57">
        <v>1968</v>
      </c>
      <c r="R135" s="58">
        <v>639</v>
      </c>
      <c r="S135" s="4"/>
      <c r="T135" s="59">
        <v>67069</v>
      </c>
      <c r="U135" s="58">
        <v>710384</v>
      </c>
      <c r="V135" s="35"/>
      <c r="W135" s="7">
        <f t="shared" si="69"/>
        <v>777453</v>
      </c>
      <c r="X135" s="57">
        <v>530864</v>
      </c>
      <c r="Y135" s="58">
        <v>173808</v>
      </c>
      <c r="AA135" s="7">
        <f t="shared" ref="AA135:AA198" si="90">IF(P135=0,0,+W135/P135)</f>
        <v>72.510072747621706</v>
      </c>
      <c r="AB135" s="4">
        <f t="shared" ref="AB135:AB198" si="91">IF(Q135=0,0,+X135/Q135)</f>
        <v>269.7479674796748</v>
      </c>
      <c r="AC135" s="9">
        <f t="shared" ref="AC135:AC198" si="92">IF(R135=0,0,+Y135/R135)</f>
        <v>272</v>
      </c>
      <c r="AE135" s="7">
        <f t="shared" si="62"/>
        <v>44958092</v>
      </c>
      <c r="AF135" s="4">
        <f t="shared" si="74"/>
        <v>61441352</v>
      </c>
      <c r="AG135" s="9">
        <f t="shared" si="75"/>
        <v>9765616</v>
      </c>
      <c r="AI135" s="47">
        <f t="shared" si="78"/>
        <v>0.9326618168252192</v>
      </c>
      <c r="AJ135" s="48">
        <f t="shared" si="79"/>
        <v>5.0813008130081299</v>
      </c>
      <c r="AK135" s="49">
        <f t="shared" si="80"/>
        <v>15.649452269170579</v>
      </c>
      <c r="AM135" s="47">
        <f t="shared" si="81"/>
        <v>0.69362059317291547</v>
      </c>
      <c r="AN135" s="48">
        <f t="shared" si="82"/>
        <v>3.7789634146341462</v>
      </c>
      <c r="AO135" s="49">
        <f t="shared" si="83"/>
        <v>11.63849765258216</v>
      </c>
      <c r="AQ135" s="59">
        <v>160066</v>
      </c>
      <c r="AR135" s="58">
        <v>2113296</v>
      </c>
      <c r="AS135" s="35"/>
      <c r="AT135" s="7">
        <f t="shared" si="70"/>
        <v>2273362</v>
      </c>
      <c r="AU135" s="57">
        <v>169552</v>
      </c>
      <c r="AV135" s="58">
        <v>157429</v>
      </c>
      <c r="AW135" s="35"/>
      <c r="AX135" s="7">
        <f t="shared" si="63"/>
        <v>113876300</v>
      </c>
      <c r="AY135" s="65">
        <f t="shared" si="76"/>
        <v>10843735</v>
      </c>
      <c r="AZ135" s="66">
        <f t="shared" si="77"/>
        <v>8353399</v>
      </c>
      <c r="BA135" s="35"/>
      <c r="BB135" s="7">
        <f t="shared" si="84"/>
        <v>212.02779332214138</v>
      </c>
      <c r="BC135" s="4">
        <f t="shared" si="85"/>
        <v>86.154471544715449</v>
      </c>
      <c r="BD135" s="9">
        <f t="shared" si="86"/>
        <v>246.3677621283255</v>
      </c>
      <c r="BE135" s="35"/>
      <c r="BF135" s="41">
        <f t="shared" si="71"/>
        <v>5.1764597979038422E-2</v>
      </c>
      <c r="BG135" s="43">
        <f t="shared" si="72"/>
        <v>2.1033806529471545E-2</v>
      </c>
      <c r="BH135" s="44">
        <f t="shared" si="73"/>
        <v>6.0148379425860717E-2</v>
      </c>
      <c r="BI135" s="35"/>
      <c r="BJ135" s="73" t="s">
        <v>47</v>
      </c>
      <c r="BK135" s="57"/>
      <c r="BL135" s="58"/>
      <c r="BM135" s="35"/>
      <c r="BN135" s="56"/>
      <c r="BO135" s="57"/>
      <c r="BP135" s="58"/>
      <c r="BQ135" s="35"/>
      <c r="BR135" s="56"/>
      <c r="BS135" s="57"/>
      <c r="BT135" s="58"/>
      <c r="BU135" s="35"/>
      <c r="BV135" s="56"/>
      <c r="BW135" s="57"/>
      <c r="BX135" s="58"/>
    </row>
    <row r="136" spans="1:76" x14ac:dyDescent="0.2">
      <c r="A136" s="4">
        <f t="shared" si="64"/>
        <v>1300000</v>
      </c>
      <c r="B136" s="4">
        <f t="shared" ref="B136:B199" si="93">+A136+10000</f>
        <v>1310000</v>
      </c>
      <c r="D136" s="7">
        <f t="shared" si="65"/>
        <v>10000</v>
      </c>
      <c r="E136" s="57">
        <v>7170</v>
      </c>
      <c r="F136" s="9">
        <f t="shared" si="87"/>
        <v>2830</v>
      </c>
      <c r="G136" s="58">
        <v>53426</v>
      </c>
      <c r="H136" s="9">
        <f t="shared" si="88"/>
        <v>7.4513249651324962</v>
      </c>
      <c r="I136" s="9">
        <f t="shared" si="89"/>
        <v>5.3426</v>
      </c>
      <c r="J136" s="4"/>
      <c r="K136" s="59">
        <v>1765</v>
      </c>
      <c r="L136" s="27">
        <f t="shared" si="66"/>
        <v>8235</v>
      </c>
      <c r="M136" s="57">
        <v>3443</v>
      </c>
      <c r="N136" s="30">
        <f t="shared" si="67"/>
        <v>-3437.6574000000001</v>
      </c>
      <c r="O136" s="35"/>
      <c r="P136" s="7">
        <f t="shared" si="68"/>
        <v>5208</v>
      </c>
      <c r="Q136" s="57">
        <v>1976</v>
      </c>
      <c r="R136" s="58">
        <v>642</v>
      </c>
      <c r="S136" s="4"/>
      <c r="T136" s="59">
        <v>34536</v>
      </c>
      <c r="U136" s="58">
        <v>463776</v>
      </c>
      <c r="V136" s="35"/>
      <c r="W136" s="7">
        <f t="shared" si="69"/>
        <v>498312</v>
      </c>
      <c r="X136" s="57">
        <v>530448</v>
      </c>
      <c r="Y136" s="58">
        <v>174624</v>
      </c>
      <c r="AA136" s="7">
        <f t="shared" si="90"/>
        <v>95.68202764976958</v>
      </c>
      <c r="AB136" s="4">
        <f t="shared" si="91"/>
        <v>268.44534412955466</v>
      </c>
      <c r="AC136" s="9">
        <f t="shared" si="92"/>
        <v>272</v>
      </c>
      <c r="AE136" s="7">
        <f t="shared" ref="AE136:AE199" si="94">+AE135+W136</f>
        <v>45456404</v>
      </c>
      <c r="AF136" s="4">
        <f t="shared" si="74"/>
        <v>61971800</v>
      </c>
      <c r="AG136" s="9">
        <f t="shared" si="75"/>
        <v>9940240</v>
      </c>
      <c r="AI136" s="47">
        <f t="shared" si="78"/>
        <v>1.9201228878648233</v>
      </c>
      <c r="AJ136" s="48">
        <f t="shared" si="79"/>
        <v>5.0607287449392713</v>
      </c>
      <c r="AK136" s="49">
        <f t="shared" si="80"/>
        <v>15.576323987538942</v>
      </c>
      <c r="AM136" s="47">
        <f t="shared" si="81"/>
        <v>1.3767281105990783</v>
      </c>
      <c r="AN136" s="48">
        <f t="shared" si="82"/>
        <v>3.6285425101214575</v>
      </c>
      <c r="AO136" s="49">
        <f t="shared" si="83"/>
        <v>11.16822429906542</v>
      </c>
      <c r="AQ136" s="59">
        <v>54038</v>
      </c>
      <c r="AR136" s="58">
        <v>895576</v>
      </c>
      <c r="AS136" s="35"/>
      <c r="AT136" s="7">
        <f t="shared" si="70"/>
        <v>949614</v>
      </c>
      <c r="AU136" s="57">
        <v>168249</v>
      </c>
      <c r="AV136" s="58">
        <v>163699</v>
      </c>
      <c r="AW136" s="35"/>
      <c r="AX136" s="7">
        <f t="shared" ref="AX136:AX199" si="95">+AT136+AX135</f>
        <v>114825914</v>
      </c>
      <c r="AY136" s="65">
        <f t="shared" si="76"/>
        <v>11011984</v>
      </c>
      <c r="AZ136" s="66">
        <f t="shared" si="77"/>
        <v>8517098</v>
      </c>
      <c r="BA136" s="35"/>
      <c r="BB136" s="7">
        <f t="shared" si="84"/>
        <v>182.33755760368663</v>
      </c>
      <c r="BC136" s="4">
        <f t="shared" si="85"/>
        <v>85.146255060728748</v>
      </c>
      <c r="BD136" s="9">
        <f t="shared" si="86"/>
        <v>254.98286604361371</v>
      </c>
      <c r="BE136" s="35"/>
      <c r="BF136" s="41">
        <f t="shared" si="71"/>
        <v>4.4516005274337557E-2</v>
      </c>
      <c r="BG136" s="43">
        <f t="shared" si="72"/>
        <v>2.078765992693573E-2</v>
      </c>
      <c r="BH136" s="44">
        <f t="shared" si="73"/>
        <v>6.2251676280179129E-2</v>
      </c>
      <c r="BI136" s="35"/>
      <c r="BJ136" s="73" t="s">
        <v>47</v>
      </c>
      <c r="BK136" s="57"/>
      <c r="BL136" s="58"/>
      <c r="BM136" s="35"/>
      <c r="BN136" s="56"/>
      <c r="BO136" s="57"/>
      <c r="BP136" s="58"/>
      <c r="BQ136" s="35"/>
      <c r="BR136" s="56"/>
      <c r="BS136" s="57"/>
      <c r="BT136" s="58"/>
      <c r="BU136" s="35"/>
      <c r="BV136" s="56"/>
      <c r="BW136" s="57"/>
      <c r="BX136" s="58"/>
    </row>
    <row r="137" spans="1:76" x14ac:dyDescent="0.2">
      <c r="A137" s="4">
        <f t="shared" si="64"/>
        <v>1310000</v>
      </c>
      <c r="B137" s="4">
        <f t="shared" si="93"/>
        <v>1320000</v>
      </c>
      <c r="D137" s="7">
        <f t="shared" si="65"/>
        <v>10000</v>
      </c>
      <c r="E137" s="57">
        <v>7532</v>
      </c>
      <c r="F137" s="9">
        <f t="shared" si="87"/>
        <v>2468</v>
      </c>
      <c r="G137" s="58">
        <v>52159</v>
      </c>
      <c r="H137" s="9">
        <f t="shared" si="88"/>
        <v>6.9249867233138609</v>
      </c>
      <c r="I137" s="9">
        <f t="shared" si="89"/>
        <v>5.2159000000000004</v>
      </c>
      <c r="J137" s="4"/>
      <c r="K137" s="59">
        <v>1999</v>
      </c>
      <c r="L137" s="27">
        <f t="shared" si="66"/>
        <v>8001</v>
      </c>
      <c r="M137" s="57">
        <v>2956</v>
      </c>
      <c r="N137" s="30">
        <f t="shared" si="67"/>
        <v>-2950.7840999999999</v>
      </c>
      <c r="O137" s="35"/>
      <c r="P137" s="7">
        <f t="shared" si="68"/>
        <v>4955</v>
      </c>
      <c r="Q137" s="57">
        <v>1973</v>
      </c>
      <c r="R137" s="58">
        <v>672</v>
      </c>
      <c r="S137" s="4"/>
      <c r="T137" s="59">
        <v>36338</v>
      </c>
      <c r="U137" s="58">
        <v>522928</v>
      </c>
      <c r="V137" s="35"/>
      <c r="W137" s="7">
        <f t="shared" si="69"/>
        <v>559266</v>
      </c>
      <c r="X137" s="57">
        <v>531712</v>
      </c>
      <c r="Y137" s="58">
        <v>182784</v>
      </c>
      <c r="AA137" s="7">
        <f t="shared" si="90"/>
        <v>112.86902119071645</v>
      </c>
      <c r="AB137" s="4">
        <f t="shared" si="91"/>
        <v>269.49417131272173</v>
      </c>
      <c r="AC137" s="9">
        <f t="shared" si="92"/>
        <v>272</v>
      </c>
      <c r="AE137" s="7">
        <f t="shared" si="94"/>
        <v>46015670</v>
      </c>
      <c r="AF137" s="4">
        <f t="shared" si="74"/>
        <v>62503512</v>
      </c>
      <c r="AG137" s="9">
        <f t="shared" si="75"/>
        <v>10123024</v>
      </c>
      <c r="AI137" s="47">
        <f t="shared" si="78"/>
        <v>2.0181634712411705</v>
      </c>
      <c r="AJ137" s="48">
        <f t="shared" si="79"/>
        <v>5.0684237202230102</v>
      </c>
      <c r="AK137" s="49">
        <f t="shared" si="80"/>
        <v>14.880952380952381</v>
      </c>
      <c r="AM137" s="47">
        <f t="shared" si="81"/>
        <v>1.5200807265388496</v>
      </c>
      <c r="AN137" s="48">
        <f t="shared" si="82"/>
        <v>3.8175367460719718</v>
      </c>
      <c r="AO137" s="49">
        <f t="shared" si="83"/>
        <v>11.208333333333334</v>
      </c>
      <c r="AQ137" s="59">
        <v>41885</v>
      </c>
      <c r="AR137" s="58">
        <v>762264</v>
      </c>
      <c r="AS137" s="35"/>
      <c r="AT137" s="7">
        <f t="shared" si="70"/>
        <v>804149</v>
      </c>
      <c r="AU137" s="57">
        <v>175607</v>
      </c>
      <c r="AV137" s="58">
        <v>168011</v>
      </c>
      <c r="AW137" s="35"/>
      <c r="AX137" s="7">
        <f t="shared" si="95"/>
        <v>115630063</v>
      </c>
      <c r="AY137" s="65">
        <f t="shared" si="76"/>
        <v>11187591</v>
      </c>
      <c r="AZ137" s="66">
        <f t="shared" si="77"/>
        <v>8685109</v>
      </c>
      <c r="BA137" s="35"/>
      <c r="BB137" s="7">
        <f t="shared" si="84"/>
        <v>162.29041372351159</v>
      </c>
      <c r="BC137" s="4">
        <f t="shared" si="85"/>
        <v>89.005068423720218</v>
      </c>
      <c r="BD137" s="9">
        <f t="shared" si="86"/>
        <v>250.01636904761904</v>
      </c>
      <c r="BE137" s="35"/>
      <c r="BF137" s="41">
        <f t="shared" si="71"/>
        <v>3.9621683037966697E-2</v>
      </c>
      <c r="BG137" s="43">
        <f t="shared" si="72"/>
        <v>2.1729753033134819E-2</v>
      </c>
      <c r="BH137" s="44">
        <f t="shared" si="73"/>
        <v>6.1039152599516366E-2</v>
      </c>
      <c r="BI137" s="35"/>
      <c r="BJ137" s="73" t="s">
        <v>47</v>
      </c>
      <c r="BK137" s="57"/>
      <c r="BL137" s="58"/>
      <c r="BM137" s="35"/>
      <c r="BN137" s="56"/>
      <c r="BO137" s="57"/>
      <c r="BP137" s="58"/>
      <c r="BQ137" s="35"/>
      <c r="BR137" s="56"/>
      <c r="BS137" s="57"/>
      <c r="BT137" s="58"/>
      <c r="BU137" s="35"/>
      <c r="BV137" s="56"/>
      <c r="BW137" s="57"/>
      <c r="BX137" s="58"/>
    </row>
    <row r="138" spans="1:76" x14ac:dyDescent="0.2">
      <c r="A138" s="4">
        <f t="shared" si="64"/>
        <v>1320000</v>
      </c>
      <c r="B138" s="4">
        <f t="shared" si="93"/>
        <v>1330000</v>
      </c>
      <c r="D138" s="7">
        <f t="shared" si="65"/>
        <v>10000</v>
      </c>
      <c r="E138" s="57">
        <v>7405</v>
      </c>
      <c r="F138" s="9">
        <f t="shared" si="87"/>
        <v>2595</v>
      </c>
      <c r="G138" s="58">
        <v>54772</v>
      </c>
      <c r="H138" s="9">
        <f t="shared" si="88"/>
        <v>7.3966239027683995</v>
      </c>
      <c r="I138" s="9">
        <f t="shared" si="89"/>
        <v>5.4771999999999998</v>
      </c>
      <c r="J138" s="4"/>
      <c r="K138" s="59">
        <v>2132</v>
      </c>
      <c r="L138" s="27">
        <f t="shared" si="66"/>
        <v>7868</v>
      </c>
      <c r="M138" s="57">
        <v>5586</v>
      </c>
      <c r="N138" s="30">
        <f t="shared" si="67"/>
        <v>-5580.5227999999997</v>
      </c>
      <c r="O138" s="35"/>
      <c r="P138" s="7">
        <f t="shared" si="68"/>
        <v>7718</v>
      </c>
      <c r="Q138" s="57">
        <v>1972</v>
      </c>
      <c r="R138" s="58">
        <v>650</v>
      </c>
      <c r="S138" s="4"/>
      <c r="T138" s="59">
        <v>48176</v>
      </c>
      <c r="U138" s="58">
        <v>560448</v>
      </c>
      <c r="V138" s="35"/>
      <c r="W138" s="7">
        <f t="shared" si="69"/>
        <v>608624</v>
      </c>
      <c r="X138" s="57">
        <v>530752</v>
      </c>
      <c r="Y138" s="58">
        <v>176800</v>
      </c>
      <c r="AA138" s="7">
        <f t="shared" si="90"/>
        <v>78.857735164550405</v>
      </c>
      <c r="AB138" s="4">
        <f t="shared" si="91"/>
        <v>269.14401622718054</v>
      </c>
      <c r="AC138" s="9">
        <f t="shared" si="92"/>
        <v>272</v>
      </c>
      <c r="AE138" s="7">
        <f t="shared" si="94"/>
        <v>46624294</v>
      </c>
      <c r="AF138" s="4">
        <f t="shared" si="74"/>
        <v>63034264</v>
      </c>
      <c r="AG138" s="9">
        <f t="shared" si="75"/>
        <v>10299824</v>
      </c>
      <c r="AI138" s="47">
        <f t="shared" si="78"/>
        <v>1.295672454003628</v>
      </c>
      <c r="AJ138" s="48">
        <f t="shared" si="79"/>
        <v>5.0709939148073024</v>
      </c>
      <c r="AK138" s="49">
        <f t="shared" si="80"/>
        <v>15.384615384615385</v>
      </c>
      <c r="AM138" s="47">
        <f t="shared" si="81"/>
        <v>0.95944545218968647</v>
      </c>
      <c r="AN138" s="48">
        <f t="shared" si="82"/>
        <v>3.7550709939148073</v>
      </c>
      <c r="AO138" s="49">
        <f t="shared" si="83"/>
        <v>11.392307692307693</v>
      </c>
      <c r="AQ138" s="59">
        <v>105003</v>
      </c>
      <c r="AR138" s="58">
        <v>1467568</v>
      </c>
      <c r="AS138" s="35"/>
      <c r="AT138" s="7">
        <f t="shared" si="70"/>
        <v>1572571</v>
      </c>
      <c r="AU138" s="57">
        <v>170083</v>
      </c>
      <c r="AV138" s="58">
        <v>160081</v>
      </c>
      <c r="AW138" s="35"/>
      <c r="AX138" s="7">
        <f t="shared" si="95"/>
        <v>117202634</v>
      </c>
      <c r="AY138" s="65">
        <f t="shared" si="76"/>
        <v>11357674</v>
      </c>
      <c r="AZ138" s="66">
        <f t="shared" si="77"/>
        <v>8845190</v>
      </c>
      <c r="BA138" s="35"/>
      <c r="BB138" s="7">
        <f t="shared" si="84"/>
        <v>203.75369266649392</v>
      </c>
      <c r="BC138" s="4">
        <f t="shared" si="85"/>
        <v>86.248985801217032</v>
      </c>
      <c r="BD138" s="9">
        <f t="shared" si="86"/>
        <v>246.27846153846153</v>
      </c>
      <c r="BE138" s="35"/>
      <c r="BF138" s="41">
        <f t="shared" si="71"/>
        <v>4.9744553873655742E-2</v>
      </c>
      <c r="BG138" s="43">
        <f t="shared" si="72"/>
        <v>2.1056881299125252E-2</v>
      </c>
      <c r="BH138" s="44">
        <f t="shared" si="73"/>
        <v>6.0126577524038459E-2</v>
      </c>
      <c r="BI138" s="35"/>
      <c r="BJ138" s="73" t="s">
        <v>47</v>
      </c>
      <c r="BK138" s="57"/>
      <c r="BL138" s="58"/>
      <c r="BM138" s="35"/>
      <c r="BN138" s="56"/>
      <c r="BO138" s="57"/>
      <c r="BP138" s="58"/>
      <c r="BQ138" s="35"/>
      <c r="BR138" s="56"/>
      <c r="BS138" s="57"/>
      <c r="BT138" s="58"/>
      <c r="BU138" s="35"/>
      <c r="BV138" s="56"/>
      <c r="BW138" s="57"/>
      <c r="BX138" s="58"/>
    </row>
    <row r="139" spans="1:76" x14ac:dyDescent="0.2">
      <c r="A139" s="4">
        <f t="shared" si="64"/>
        <v>1330000</v>
      </c>
      <c r="B139" s="4">
        <f t="shared" si="93"/>
        <v>1340000</v>
      </c>
      <c r="D139" s="7">
        <f t="shared" si="65"/>
        <v>10000</v>
      </c>
      <c r="E139" s="57">
        <v>7537</v>
      </c>
      <c r="F139" s="9">
        <f t="shared" si="87"/>
        <v>2463</v>
      </c>
      <c r="G139" s="58">
        <v>61410</v>
      </c>
      <c r="H139" s="9">
        <f t="shared" si="88"/>
        <v>8.1478041661138381</v>
      </c>
      <c r="I139" s="9">
        <f t="shared" si="89"/>
        <v>6.141</v>
      </c>
      <c r="J139" s="4"/>
      <c r="K139" s="59">
        <v>1942</v>
      </c>
      <c r="L139" s="27">
        <f t="shared" si="66"/>
        <v>8058</v>
      </c>
      <c r="M139" s="57">
        <v>4259</v>
      </c>
      <c r="N139" s="30">
        <f t="shared" si="67"/>
        <v>-4252.8590000000004</v>
      </c>
      <c r="O139" s="35"/>
      <c r="P139" s="7">
        <f t="shared" si="68"/>
        <v>6201</v>
      </c>
      <c r="Q139" s="57">
        <v>1983</v>
      </c>
      <c r="R139" s="58">
        <v>661</v>
      </c>
      <c r="S139" s="4"/>
      <c r="T139" s="59">
        <v>38774</v>
      </c>
      <c r="U139" s="58">
        <v>510088</v>
      </c>
      <c r="V139" s="35"/>
      <c r="W139" s="7">
        <f t="shared" si="69"/>
        <v>548862</v>
      </c>
      <c r="X139" s="57">
        <v>533368</v>
      </c>
      <c r="Y139" s="58">
        <v>179792</v>
      </c>
      <c r="AA139" s="7">
        <f t="shared" si="90"/>
        <v>88.51185292694727</v>
      </c>
      <c r="AB139" s="4">
        <f t="shared" si="91"/>
        <v>268.97024710035299</v>
      </c>
      <c r="AC139" s="9">
        <f t="shared" si="92"/>
        <v>272</v>
      </c>
      <c r="AE139" s="7">
        <f t="shared" si="94"/>
        <v>47173156</v>
      </c>
      <c r="AF139" s="4">
        <f t="shared" si="74"/>
        <v>63567632</v>
      </c>
      <c r="AG139" s="9">
        <f t="shared" si="75"/>
        <v>10479616</v>
      </c>
      <c r="AI139" s="47">
        <f t="shared" si="78"/>
        <v>1.6126431220770843</v>
      </c>
      <c r="AJ139" s="48">
        <f t="shared" si="79"/>
        <v>5.0428643469490675</v>
      </c>
      <c r="AK139" s="49">
        <f t="shared" si="80"/>
        <v>15.128593040847202</v>
      </c>
      <c r="AM139" s="47">
        <f t="shared" si="81"/>
        <v>1.2154491211094984</v>
      </c>
      <c r="AN139" s="48">
        <f t="shared" si="82"/>
        <v>3.8008068582955117</v>
      </c>
      <c r="AO139" s="49">
        <f t="shared" si="83"/>
        <v>11.402420574886536</v>
      </c>
      <c r="AQ139" s="59">
        <v>70465</v>
      </c>
      <c r="AR139" s="58">
        <v>1110240</v>
      </c>
      <c r="AS139" s="35"/>
      <c r="AT139" s="7">
        <f t="shared" si="70"/>
        <v>1180705</v>
      </c>
      <c r="AU139" s="57">
        <v>173850</v>
      </c>
      <c r="AV139" s="58">
        <v>167227</v>
      </c>
      <c r="AW139" s="35"/>
      <c r="AX139" s="7">
        <f t="shared" si="95"/>
        <v>118383339</v>
      </c>
      <c r="AY139" s="65">
        <f t="shared" si="76"/>
        <v>11531524</v>
      </c>
      <c r="AZ139" s="66">
        <f t="shared" si="77"/>
        <v>9012417</v>
      </c>
      <c r="BA139" s="35"/>
      <c r="BB139" s="7">
        <f t="shared" si="84"/>
        <v>190.40557974520237</v>
      </c>
      <c r="BC139" s="4">
        <f t="shared" si="85"/>
        <v>87.670196671709533</v>
      </c>
      <c r="BD139" s="9">
        <f t="shared" si="86"/>
        <v>252.99092284417549</v>
      </c>
      <c r="BE139" s="35"/>
      <c r="BF139" s="41">
        <f t="shared" si="71"/>
        <v>4.6485737242481048E-2</v>
      </c>
      <c r="BG139" s="43">
        <f t="shared" si="72"/>
        <v>2.1403856609304085E-2</v>
      </c>
      <c r="BH139" s="44">
        <f t="shared" si="73"/>
        <v>6.1765362022503781E-2</v>
      </c>
      <c r="BI139" s="35"/>
      <c r="BJ139" s="73" t="s">
        <v>47</v>
      </c>
      <c r="BK139" s="57"/>
      <c r="BL139" s="58"/>
      <c r="BM139" s="35"/>
      <c r="BN139" s="56"/>
      <c r="BO139" s="57"/>
      <c r="BP139" s="58"/>
      <c r="BQ139" s="35"/>
      <c r="BR139" s="56"/>
      <c r="BS139" s="57"/>
      <c r="BT139" s="58"/>
      <c r="BU139" s="35"/>
      <c r="BV139" s="56"/>
      <c r="BW139" s="57"/>
      <c r="BX139" s="58"/>
    </row>
    <row r="140" spans="1:76" x14ac:dyDescent="0.2">
      <c r="A140" s="4">
        <f t="shared" si="64"/>
        <v>1340000</v>
      </c>
      <c r="B140" s="4">
        <f t="shared" si="93"/>
        <v>1350000</v>
      </c>
      <c r="D140" s="7">
        <f t="shared" si="65"/>
        <v>10000</v>
      </c>
      <c r="E140" s="57">
        <v>7328</v>
      </c>
      <c r="F140" s="9">
        <f t="shared" si="87"/>
        <v>2672</v>
      </c>
      <c r="G140" s="58">
        <v>54139</v>
      </c>
      <c r="H140" s="9">
        <f t="shared" si="88"/>
        <v>7.3879639737991267</v>
      </c>
      <c r="I140" s="9">
        <f t="shared" si="89"/>
        <v>5.4138999999999999</v>
      </c>
      <c r="J140" s="4"/>
      <c r="K140" s="59">
        <v>1770</v>
      </c>
      <c r="L140" s="27">
        <f t="shared" si="66"/>
        <v>8230</v>
      </c>
      <c r="M140" s="57">
        <v>6160</v>
      </c>
      <c r="N140" s="30">
        <f t="shared" si="67"/>
        <v>-6154.5861000000004</v>
      </c>
      <c r="O140" s="35"/>
      <c r="P140" s="7">
        <f t="shared" si="68"/>
        <v>7930</v>
      </c>
      <c r="Q140" s="57">
        <v>1978</v>
      </c>
      <c r="R140" s="58">
        <v>630</v>
      </c>
      <c r="S140" s="4"/>
      <c r="T140" s="59">
        <v>40903</v>
      </c>
      <c r="U140" s="58">
        <v>464208</v>
      </c>
      <c r="V140" s="35"/>
      <c r="W140" s="7">
        <f t="shared" si="69"/>
        <v>505111</v>
      </c>
      <c r="X140" s="57">
        <v>532224</v>
      </c>
      <c r="Y140" s="58">
        <v>171360</v>
      </c>
      <c r="AA140" s="7">
        <f t="shared" si="90"/>
        <v>63.696216897856239</v>
      </c>
      <c r="AB140" s="4">
        <f t="shared" si="91"/>
        <v>269.07178968655205</v>
      </c>
      <c r="AC140" s="9">
        <f t="shared" si="92"/>
        <v>272</v>
      </c>
      <c r="AE140" s="7">
        <f t="shared" si="94"/>
        <v>47678267</v>
      </c>
      <c r="AF140" s="4">
        <f t="shared" si="74"/>
        <v>64099856</v>
      </c>
      <c r="AG140" s="9">
        <f t="shared" si="75"/>
        <v>10650976</v>
      </c>
      <c r="AI140" s="47">
        <f t="shared" si="78"/>
        <v>1.2610340479192939</v>
      </c>
      <c r="AJ140" s="48">
        <f t="shared" si="79"/>
        <v>5.0556117290192111</v>
      </c>
      <c r="AK140" s="49">
        <f t="shared" si="80"/>
        <v>15.873015873015873</v>
      </c>
      <c r="AM140" s="47">
        <f t="shared" si="81"/>
        <v>0.92408575031525853</v>
      </c>
      <c r="AN140" s="48">
        <f t="shared" si="82"/>
        <v>3.7047522750252782</v>
      </c>
      <c r="AO140" s="49">
        <f t="shared" si="83"/>
        <v>11.631746031746031</v>
      </c>
      <c r="AQ140" s="59">
        <v>106536</v>
      </c>
      <c r="AR140" s="58">
        <v>1613992</v>
      </c>
      <c r="AS140" s="35"/>
      <c r="AT140" s="7">
        <f t="shared" si="70"/>
        <v>1720528</v>
      </c>
      <c r="AU140" s="57">
        <v>164469</v>
      </c>
      <c r="AV140" s="58">
        <v>158569</v>
      </c>
      <c r="AW140" s="35"/>
      <c r="AX140" s="7">
        <f t="shared" si="95"/>
        <v>120103867</v>
      </c>
      <c r="AY140" s="65">
        <f t="shared" si="76"/>
        <v>11695993</v>
      </c>
      <c r="AZ140" s="66">
        <f t="shared" si="77"/>
        <v>9170986</v>
      </c>
      <c r="BA140" s="35"/>
      <c r="BB140" s="7">
        <f t="shared" si="84"/>
        <v>216.96443883984867</v>
      </c>
      <c r="BC140" s="4">
        <f t="shared" si="85"/>
        <v>83.149140546006066</v>
      </c>
      <c r="BD140" s="9">
        <f t="shared" si="86"/>
        <v>251.6968253968254</v>
      </c>
      <c r="BE140" s="35"/>
      <c r="BF140" s="41">
        <f t="shared" si="71"/>
        <v>5.2969833701134929E-2</v>
      </c>
      <c r="BG140" s="43">
        <f t="shared" si="72"/>
        <v>2.0300083141114762E-2</v>
      </c>
      <c r="BH140" s="44">
        <f t="shared" si="73"/>
        <v>6.1449420262896827E-2</v>
      </c>
      <c r="BI140" s="35"/>
      <c r="BJ140" s="73" t="s">
        <v>47</v>
      </c>
      <c r="BK140" s="57"/>
      <c r="BL140" s="58"/>
      <c r="BM140" s="35"/>
      <c r="BN140" s="56"/>
      <c r="BO140" s="57"/>
      <c r="BP140" s="58"/>
      <c r="BQ140" s="35"/>
      <c r="BR140" s="56"/>
      <c r="BS140" s="57"/>
      <c r="BT140" s="58"/>
      <c r="BU140" s="35"/>
      <c r="BV140" s="56"/>
      <c r="BW140" s="57"/>
      <c r="BX140" s="58"/>
    </row>
    <row r="141" spans="1:76" x14ac:dyDescent="0.2">
      <c r="A141" s="4">
        <f t="shared" si="64"/>
        <v>1350000</v>
      </c>
      <c r="B141" s="4">
        <f t="shared" si="93"/>
        <v>1360000</v>
      </c>
      <c r="D141" s="7">
        <f t="shared" si="65"/>
        <v>10000</v>
      </c>
      <c r="E141" s="57">
        <v>7577</v>
      </c>
      <c r="F141" s="9">
        <f t="shared" si="87"/>
        <v>2423</v>
      </c>
      <c r="G141" s="58">
        <v>64224</v>
      </c>
      <c r="H141" s="9">
        <f t="shared" si="88"/>
        <v>8.4761779068232812</v>
      </c>
      <c r="I141" s="9">
        <f t="shared" si="89"/>
        <v>6.4223999999999997</v>
      </c>
      <c r="J141" s="4"/>
      <c r="K141" s="59">
        <v>1776</v>
      </c>
      <c r="L141" s="27">
        <f t="shared" si="66"/>
        <v>8224</v>
      </c>
      <c r="M141" s="57">
        <v>3782</v>
      </c>
      <c r="N141" s="30">
        <f t="shared" si="67"/>
        <v>-3775.5776000000001</v>
      </c>
      <c r="O141" s="35"/>
      <c r="P141" s="7">
        <f t="shared" si="68"/>
        <v>5558</v>
      </c>
      <c r="Q141" s="57">
        <v>1984</v>
      </c>
      <c r="R141" s="58">
        <v>676</v>
      </c>
      <c r="S141" s="4"/>
      <c r="T141" s="59">
        <v>32255</v>
      </c>
      <c r="U141" s="58">
        <v>462712</v>
      </c>
      <c r="V141" s="35"/>
      <c r="W141" s="7">
        <f t="shared" si="69"/>
        <v>494967</v>
      </c>
      <c r="X141" s="57">
        <v>534056</v>
      </c>
      <c r="Y141" s="58">
        <v>183872</v>
      </c>
      <c r="AA141" s="7">
        <f t="shared" si="90"/>
        <v>89.054875854623972</v>
      </c>
      <c r="AB141" s="4">
        <f t="shared" si="91"/>
        <v>269.18145161290323</v>
      </c>
      <c r="AC141" s="9">
        <f t="shared" si="92"/>
        <v>272</v>
      </c>
      <c r="AE141" s="7">
        <f t="shared" si="94"/>
        <v>48173234</v>
      </c>
      <c r="AF141" s="4">
        <f t="shared" si="74"/>
        <v>64633912</v>
      </c>
      <c r="AG141" s="9">
        <f t="shared" si="75"/>
        <v>10834848</v>
      </c>
      <c r="AI141" s="47">
        <f t="shared" si="78"/>
        <v>1.7992083483267363</v>
      </c>
      <c r="AJ141" s="48">
        <f t="shared" si="79"/>
        <v>5.040322580645161</v>
      </c>
      <c r="AK141" s="49">
        <f t="shared" si="80"/>
        <v>14.792899408284024</v>
      </c>
      <c r="AM141" s="47">
        <f t="shared" si="81"/>
        <v>1.3632601655271681</v>
      </c>
      <c r="AN141" s="48">
        <f t="shared" si="82"/>
        <v>3.8190524193548385</v>
      </c>
      <c r="AO141" s="49">
        <f t="shared" si="83"/>
        <v>11.208579881656805</v>
      </c>
      <c r="AQ141" s="59">
        <v>57473</v>
      </c>
      <c r="AR141" s="58">
        <v>981584</v>
      </c>
      <c r="AS141" s="35"/>
      <c r="AT141" s="7">
        <f t="shared" si="70"/>
        <v>1039057</v>
      </c>
      <c r="AU141" s="57">
        <v>176176</v>
      </c>
      <c r="AV141" s="58">
        <v>170923</v>
      </c>
      <c r="AW141" s="35"/>
      <c r="AX141" s="7">
        <f t="shared" si="95"/>
        <v>121142924</v>
      </c>
      <c r="AY141" s="65">
        <f t="shared" si="76"/>
        <v>11872169</v>
      </c>
      <c r="AZ141" s="66">
        <f t="shared" si="77"/>
        <v>9341909</v>
      </c>
      <c r="BA141" s="35"/>
      <c r="BB141" s="7">
        <f t="shared" si="84"/>
        <v>186.94800287873335</v>
      </c>
      <c r="BC141" s="4">
        <f t="shared" si="85"/>
        <v>88.798387096774192</v>
      </c>
      <c r="BD141" s="9">
        <f t="shared" si="86"/>
        <v>252.84467455621302</v>
      </c>
      <c r="BE141" s="35"/>
      <c r="BF141" s="41">
        <f t="shared" si="71"/>
        <v>4.5641602265315759E-2</v>
      </c>
      <c r="BG141" s="43">
        <f t="shared" si="72"/>
        <v>2.1679293724798387E-2</v>
      </c>
      <c r="BH141" s="44">
        <f t="shared" si="73"/>
        <v>6.1729656874075445E-2</v>
      </c>
      <c r="BI141" s="35"/>
      <c r="BJ141" s="73" t="s">
        <v>47</v>
      </c>
      <c r="BK141" s="57"/>
      <c r="BL141" s="58"/>
      <c r="BM141" s="35"/>
      <c r="BN141" s="56"/>
      <c r="BO141" s="57"/>
      <c r="BP141" s="58"/>
      <c r="BQ141" s="35"/>
      <c r="BR141" s="56"/>
      <c r="BS141" s="57"/>
      <c r="BT141" s="58"/>
      <c r="BU141" s="35"/>
      <c r="BV141" s="56"/>
      <c r="BW141" s="57"/>
      <c r="BX141" s="58"/>
    </row>
    <row r="142" spans="1:76" x14ac:dyDescent="0.2">
      <c r="A142" s="4">
        <f t="shared" si="64"/>
        <v>1360000</v>
      </c>
      <c r="B142" s="4">
        <f t="shared" si="93"/>
        <v>1370000</v>
      </c>
      <c r="D142" s="7">
        <f t="shared" si="65"/>
        <v>10000</v>
      </c>
      <c r="E142" s="57">
        <v>7590</v>
      </c>
      <c r="F142" s="9">
        <f t="shared" si="87"/>
        <v>2410</v>
      </c>
      <c r="G142" s="58">
        <v>54829</v>
      </c>
      <c r="H142" s="9">
        <f t="shared" si="88"/>
        <v>7.2238471673254283</v>
      </c>
      <c r="I142" s="9">
        <f t="shared" si="89"/>
        <v>5.4828999999999999</v>
      </c>
      <c r="J142" s="4"/>
      <c r="K142" s="59">
        <v>1871</v>
      </c>
      <c r="L142" s="27">
        <f t="shared" si="66"/>
        <v>8129</v>
      </c>
      <c r="M142" s="57">
        <v>4318</v>
      </c>
      <c r="N142" s="30">
        <f t="shared" si="67"/>
        <v>-4312.5171</v>
      </c>
      <c r="O142" s="35"/>
      <c r="P142" s="7">
        <f t="shared" si="68"/>
        <v>6189</v>
      </c>
      <c r="Q142" s="57">
        <v>1988</v>
      </c>
      <c r="R142" s="58">
        <v>650</v>
      </c>
      <c r="S142" s="4"/>
      <c r="T142" s="59">
        <v>37515</v>
      </c>
      <c r="U142" s="58">
        <v>491152</v>
      </c>
      <c r="V142" s="35"/>
      <c r="W142" s="7">
        <f t="shared" si="69"/>
        <v>528667</v>
      </c>
      <c r="X142" s="57">
        <v>534600</v>
      </c>
      <c r="Y142" s="58">
        <v>176800</v>
      </c>
      <c r="AA142" s="7">
        <f t="shared" si="90"/>
        <v>85.420423331717558</v>
      </c>
      <c r="AB142" s="4">
        <f t="shared" si="91"/>
        <v>268.91348088531186</v>
      </c>
      <c r="AC142" s="9">
        <f t="shared" si="92"/>
        <v>272</v>
      </c>
      <c r="AE142" s="7">
        <f t="shared" si="94"/>
        <v>48701901</v>
      </c>
      <c r="AF142" s="4">
        <f t="shared" si="74"/>
        <v>65168512</v>
      </c>
      <c r="AG142" s="9">
        <f t="shared" si="75"/>
        <v>11011648</v>
      </c>
      <c r="AI142" s="47">
        <f t="shared" si="78"/>
        <v>1.6157699143641946</v>
      </c>
      <c r="AJ142" s="48">
        <f t="shared" si="79"/>
        <v>5.0301810865191143</v>
      </c>
      <c r="AK142" s="49">
        <f t="shared" si="80"/>
        <v>15.384615384615385</v>
      </c>
      <c r="AM142" s="47">
        <f t="shared" si="81"/>
        <v>1.2263693650024237</v>
      </c>
      <c r="AN142" s="48">
        <f t="shared" si="82"/>
        <v>3.8179074446680081</v>
      </c>
      <c r="AO142" s="49">
        <f t="shared" si="83"/>
        <v>11.676923076923076</v>
      </c>
      <c r="AQ142" s="59">
        <v>70798</v>
      </c>
      <c r="AR142" s="58">
        <v>1126160</v>
      </c>
      <c r="AS142" s="35"/>
      <c r="AT142" s="7">
        <f t="shared" si="70"/>
        <v>1196958</v>
      </c>
      <c r="AU142" s="57">
        <v>170918</v>
      </c>
      <c r="AV142" s="58">
        <v>163742</v>
      </c>
      <c r="AW142" s="35"/>
      <c r="AX142" s="7">
        <f t="shared" si="95"/>
        <v>122339882</v>
      </c>
      <c r="AY142" s="65">
        <f t="shared" si="76"/>
        <v>12043087</v>
      </c>
      <c r="AZ142" s="66">
        <f t="shared" si="77"/>
        <v>9505651</v>
      </c>
      <c r="BA142" s="35"/>
      <c r="BB142" s="7">
        <f t="shared" si="84"/>
        <v>193.40087251575375</v>
      </c>
      <c r="BC142" s="4">
        <f t="shared" si="85"/>
        <v>85.974849094567404</v>
      </c>
      <c r="BD142" s="9">
        <f t="shared" si="86"/>
        <v>251.91076923076923</v>
      </c>
      <c r="BE142" s="35"/>
      <c r="BF142" s="41">
        <f t="shared" si="71"/>
        <v>4.7217009891541442E-2</v>
      </c>
      <c r="BG142" s="43">
        <f t="shared" si="72"/>
        <v>2.098995339222837E-2</v>
      </c>
      <c r="BH142" s="44">
        <f t="shared" si="73"/>
        <v>6.150165264423077E-2</v>
      </c>
      <c r="BI142" s="35"/>
      <c r="BJ142" s="73" t="s">
        <v>47</v>
      </c>
      <c r="BK142" s="57"/>
      <c r="BL142" s="58"/>
      <c r="BM142" s="35"/>
      <c r="BN142" s="56"/>
      <c r="BO142" s="57"/>
      <c r="BP142" s="58"/>
      <c r="BQ142" s="35"/>
      <c r="BR142" s="56"/>
      <c r="BS142" s="57"/>
      <c r="BT142" s="58"/>
      <c r="BU142" s="35"/>
      <c r="BV142" s="56"/>
      <c r="BW142" s="57"/>
      <c r="BX142" s="58"/>
    </row>
    <row r="143" spans="1:76" x14ac:dyDescent="0.2">
      <c r="A143" s="4">
        <f t="shared" si="64"/>
        <v>1370000</v>
      </c>
      <c r="B143" s="4">
        <f t="shared" si="93"/>
        <v>1380000</v>
      </c>
      <c r="D143" s="7">
        <f t="shared" si="65"/>
        <v>10000</v>
      </c>
      <c r="E143" s="57">
        <v>7662</v>
      </c>
      <c r="F143" s="9">
        <f t="shared" si="87"/>
        <v>2338</v>
      </c>
      <c r="G143" s="58">
        <v>57459</v>
      </c>
      <c r="H143" s="9">
        <f t="shared" si="88"/>
        <v>7.4992169146436964</v>
      </c>
      <c r="I143" s="9">
        <f t="shared" si="89"/>
        <v>5.7458999999999998</v>
      </c>
      <c r="J143" s="4"/>
      <c r="K143" s="59">
        <v>2065</v>
      </c>
      <c r="L143" s="27">
        <f t="shared" si="66"/>
        <v>7935</v>
      </c>
      <c r="M143" s="57">
        <v>7585</v>
      </c>
      <c r="N143" s="30">
        <f t="shared" si="67"/>
        <v>-7579.2541000000001</v>
      </c>
      <c r="O143" s="35"/>
      <c r="P143" s="7">
        <f t="shared" si="68"/>
        <v>9650</v>
      </c>
      <c r="Q143" s="57">
        <v>1979</v>
      </c>
      <c r="R143" s="58">
        <v>679</v>
      </c>
      <c r="S143" s="4"/>
      <c r="T143" s="59">
        <v>52298</v>
      </c>
      <c r="U143" s="58">
        <v>540736</v>
      </c>
      <c r="V143" s="35"/>
      <c r="W143" s="7">
        <f t="shared" si="69"/>
        <v>593034</v>
      </c>
      <c r="X143" s="57">
        <v>532816</v>
      </c>
      <c r="Y143" s="58">
        <v>184688</v>
      </c>
      <c r="AA143" s="7">
        <f t="shared" si="90"/>
        <v>61.454300518134716</v>
      </c>
      <c r="AB143" s="4">
        <f t="shared" si="91"/>
        <v>269.23496715512886</v>
      </c>
      <c r="AC143" s="9">
        <f t="shared" si="92"/>
        <v>272</v>
      </c>
      <c r="AE143" s="7">
        <f t="shared" si="94"/>
        <v>49294935</v>
      </c>
      <c r="AF143" s="4">
        <f t="shared" si="74"/>
        <v>65701328</v>
      </c>
      <c r="AG143" s="9">
        <f t="shared" si="75"/>
        <v>11196336</v>
      </c>
      <c r="AI143" s="47">
        <f t="shared" si="78"/>
        <v>1.0362694300518134</v>
      </c>
      <c r="AJ143" s="48">
        <f t="shared" si="79"/>
        <v>5.0530570995452244</v>
      </c>
      <c r="AK143" s="49">
        <f t="shared" si="80"/>
        <v>14.727540500736376</v>
      </c>
      <c r="AM143" s="47">
        <f t="shared" si="81"/>
        <v>0.79398963730569949</v>
      </c>
      <c r="AN143" s="48">
        <f t="shared" si="82"/>
        <v>3.8716523496715514</v>
      </c>
      <c r="AO143" s="49">
        <f t="shared" si="83"/>
        <v>11.284241531664213</v>
      </c>
      <c r="AQ143" s="59">
        <v>92339</v>
      </c>
      <c r="AR143" s="58">
        <v>1962544</v>
      </c>
      <c r="AS143" s="35"/>
      <c r="AT143" s="7">
        <f t="shared" si="70"/>
        <v>2054883</v>
      </c>
      <c r="AU143" s="57">
        <v>175009</v>
      </c>
      <c r="AV143" s="58">
        <v>166565</v>
      </c>
      <c r="AW143" s="35"/>
      <c r="AX143" s="7">
        <f t="shared" si="95"/>
        <v>124394765</v>
      </c>
      <c r="AY143" s="65">
        <f t="shared" si="76"/>
        <v>12218096</v>
      </c>
      <c r="AZ143" s="66">
        <f t="shared" si="77"/>
        <v>9672216</v>
      </c>
      <c r="BA143" s="35"/>
      <c r="BB143" s="7">
        <f t="shared" si="84"/>
        <v>212.94124352331607</v>
      </c>
      <c r="BC143" s="4">
        <f t="shared" si="85"/>
        <v>88.43304699343102</v>
      </c>
      <c r="BD143" s="9">
        <f t="shared" si="86"/>
        <v>245.30927835051546</v>
      </c>
      <c r="BE143" s="35"/>
      <c r="BF143" s="41">
        <f t="shared" si="71"/>
        <v>5.1987608282059589E-2</v>
      </c>
      <c r="BG143" s="43">
        <f t="shared" si="72"/>
        <v>2.159009936363062E-2</v>
      </c>
      <c r="BH143" s="44">
        <f t="shared" si="73"/>
        <v>5.9889960534793812E-2</v>
      </c>
      <c r="BI143" s="35"/>
      <c r="BJ143" s="73" t="s">
        <v>47</v>
      </c>
      <c r="BK143" s="57"/>
      <c r="BL143" s="58"/>
      <c r="BM143" s="35"/>
      <c r="BN143" s="56"/>
      <c r="BO143" s="57"/>
      <c r="BP143" s="58"/>
      <c r="BQ143" s="35"/>
      <c r="BR143" s="56"/>
      <c r="BS143" s="57"/>
      <c r="BT143" s="58"/>
      <c r="BU143" s="35"/>
      <c r="BV143" s="56"/>
      <c r="BW143" s="57"/>
      <c r="BX143" s="58"/>
    </row>
    <row r="144" spans="1:76" x14ac:dyDescent="0.2">
      <c r="A144" s="4">
        <f t="shared" si="64"/>
        <v>1380000</v>
      </c>
      <c r="B144" s="4">
        <f t="shared" si="93"/>
        <v>1390000</v>
      </c>
      <c r="D144" s="7">
        <f t="shared" si="65"/>
        <v>10000</v>
      </c>
      <c r="E144" s="57">
        <v>7400</v>
      </c>
      <c r="F144" s="9">
        <f t="shared" si="87"/>
        <v>2600</v>
      </c>
      <c r="G144" s="58">
        <v>53767</v>
      </c>
      <c r="H144" s="9">
        <f t="shared" si="88"/>
        <v>7.2658108108108106</v>
      </c>
      <c r="I144" s="9">
        <f t="shared" si="89"/>
        <v>5.3766999999999996</v>
      </c>
      <c r="J144" s="4"/>
      <c r="K144" s="59">
        <v>1825</v>
      </c>
      <c r="L144" s="27">
        <f t="shared" si="66"/>
        <v>8175</v>
      </c>
      <c r="M144" s="57">
        <v>2957</v>
      </c>
      <c r="N144" s="30">
        <f t="shared" si="67"/>
        <v>-2951.6233000000002</v>
      </c>
      <c r="O144" s="35"/>
      <c r="P144" s="7">
        <f t="shared" si="68"/>
        <v>4782</v>
      </c>
      <c r="Q144" s="57">
        <v>1977</v>
      </c>
      <c r="R144" s="58">
        <v>647</v>
      </c>
      <c r="S144" s="4"/>
      <c r="T144" s="59">
        <v>29447</v>
      </c>
      <c r="U144" s="58">
        <v>477168</v>
      </c>
      <c r="V144" s="35"/>
      <c r="W144" s="7">
        <f t="shared" si="69"/>
        <v>506615</v>
      </c>
      <c r="X144" s="57">
        <v>530520</v>
      </c>
      <c r="Y144" s="58">
        <v>175984</v>
      </c>
      <c r="AA144" s="7">
        <f t="shared" si="90"/>
        <v>105.94207444583856</v>
      </c>
      <c r="AB144" s="4">
        <f t="shared" si="91"/>
        <v>268.34597875569045</v>
      </c>
      <c r="AC144" s="9">
        <f t="shared" si="92"/>
        <v>272</v>
      </c>
      <c r="AE144" s="7">
        <f t="shared" si="94"/>
        <v>49801550</v>
      </c>
      <c r="AF144" s="4">
        <f t="shared" si="74"/>
        <v>66231848</v>
      </c>
      <c r="AG144" s="9">
        <f t="shared" si="75"/>
        <v>11372320</v>
      </c>
      <c r="AI144" s="47">
        <f t="shared" si="78"/>
        <v>2.0911752404851525</v>
      </c>
      <c r="AJ144" s="48">
        <f t="shared" si="79"/>
        <v>5.0581689428426913</v>
      </c>
      <c r="AK144" s="49">
        <f t="shared" si="80"/>
        <v>15.45595054095827</v>
      </c>
      <c r="AM144" s="47">
        <f t="shared" si="81"/>
        <v>1.5474696779590129</v>
      </c>
      <c r="AN144" s="48">
        <f t="shared" si="82"/>
        <v>3.7430450177035914</v>
      </c>
      <c r="AO144" s="49">
        <f t="shared" si="83"/>
        <v>11.437403400309119</v>
      </c>
      <c r="AQ144" s="59">
        <v>36226</v>
      </c>
      <c r="AR144" s="58">
        <v>765224</v>
      </c>
      <c r="AS144" s="35"/>
      <c r="AT144" s="7">
        <f t="shared" si="70"/>
        <v>801450</v>
      </c>
      <c r="AU144" s="57">
        <v>167964</v>
      </c>
      <c r="AV144" s="58">
        <v>164820</v>
      </c>
      <c r="AW144" s="35"/>
      <c r="AX144" s="7">
        <f t="shared" si="95"/>
        <v>125196215</v>
      </c>
      <c r="AY144" s="65">
        <f t="shared" si="76"/>
        <v>12386060</v>
      </c>
      <c r="AZ144" s="66">
        <f t="shared" si="77"/>
        <v>9837036</v>
      </c>
      <c r="BA144" s="35"/>
      <c r="BB144" s="7">
        <f t="shared" si="84"/>
        <v>167.59723964868255</v>
      </c>
      <c r="BC144" s="4">
        <f t="shared" si="85"/>
        <v>84.959028831562975</v>
      </c>
      <c r="BD144" s="9">
        <f t="shared" si="86"/>
        <v>254.7449768160742</v>
      </c>
      <c r="BE144" s="35"/>
      <c r="BF144" s="41">
        <f t="shared" si="71"/>
        <v>4.0917294836104137E-2</v>
      </c>
      <c r="BG144" s="43">
        <f t="shared" si="72"/>
        <v>2.0741950398330804E-2</v>
      </c>
      <c r="BH144" s="44">
        <f t="shared" si="73"/>
        <v>6.2193597855486865E-2</v>
      </c>
      <c r="BI144" s="35"/>
      <c r="BJ144" s="73" t="s">
        <v>47</v>
      </c>
      <c r="BK144" s="57"/>
      <c r="BL144" s="58"/>
      <c r="BM144" s="35"/>
      <c r="BN144" s="56"/>
      <c r="BO144" s="57"/>
      <c r="BP144" s="58"/>
      <c r="BQ144" s="35"/>
      <c r="BR144" s="56"/>
      <c r="BS144" s="57"/>
      <c r="BT144" s="58"/>
      <c r="BU144" s="35"/>
      <c r="BV144" s="56"/>
      <c r="BW144" s="57"/>
      <c r="BX144" s="58"/>
    </row>
    <row r="145" spans="1:76" x14ac:dyDescent="0.2">
      <c r="A145" s="4">
        <f t="shared" ref="A145:A208" si="96">+B144</f>
        <v>1390000</v>
      </c>
      <c r="B145" s="4">
        <f t="shared" si="93"/>
        <v>1400000</v>
      </c>
      <c r="D145" s="7">
        <f t="shared" ref="D145:D208" si="97">+B145-A145</f>
        <v>10000</v>
      </c>
      <c r="E145" s="57">
        <v>7426</v>
      </c>
      <c r="F145" s="9">
        <f t="shared" si="87"/>
        <v>2574</v>
      </c>
      <c r="G145" s="58">
        <v>52604</v>
      </c>
      <c r="H145" s="9">
        <f t="shared" si="88"/>
        <v>7.083759762994883</v>
      </c>
      <c r="I145" s="9">
        <f t="shared" si="89"/>
        <v>5.2603999999999997</v>
      </c>
      <c r="J145" s="4"/>
      <c r="K145" s="59">
        <v>1815</v>
      </c>
      <c r="L145" s="27">
        <f t="shared" ref="L145:L208" si="98">+D145-K145</f>
        <v>8185</v>
      </c>
      <c r="M145" s="57">
        <v>4523</v>
      </c>
      <c r="N145" s="30">
        <f t="shared" ref="N145:N208" si="99">+I145-M145</f>
        <v>-4517.7395999999999</v>
      </c>
      <c r="O145" s="35"/>
      <c r="P145" s="7">
        <f t="shared" ref="P145:P208" si="100">+K145+M145</f>
        <v>6338</v>
      </c>
      <c r="Q145" s="57">
        <v>1970</v>
      </c>
      <c r="R145" s="58">
        <v>638</v>
      </c>
      <c r="S145" s="4"/>
      <c r="T145" s="59">
        <v>36279</v>
      </c>
      <c r="U145" s="58">
        <v>474272</v>
      </c>
      <c r="V145" s="35"/>
      <c r="W145" s="7">
        <f t="shared" ref="W145:W208" si="101">+T145+U145</f>
        <v>510551</v>
      </c>
      <c r="X145" s="57">
        <v>529104</v>
      </c>
      <c r="Y145" s="58">
        <v>173536</v>
      </c>
      <c r="AA145" s="7">
        <f t="shared" si="90"/>
        <v>80.553960239823283</v>
      </c>
      <c r="AB145" s="4">
        <f t="shared" si="91"/>
        <v>268.5807106598985</v>
      </c>
      <c r="AC145" s="9">
        <f t="shared" si="92"/>
        <v>272</v>
      </c>
      <c r="AE145" s="7">
        <f t="shared" si="94"/>
        <v>50312101</v>
      </c>
      <c r="AF145" s="4">
        <f t="shared" si="74"/>
        <v>66760952</v>
      </c>
      <c r="AG145" s="9">
        <f t="shared" si="75"/>
        <v>11545856</v>
      </c>
      <c r="AI145" s="47">
        <f t="shared" si="78"/>
        <v>1.5777847901546229</v>
      </c>
      <c r="AJ145" s="48">
        <f t="shared" si="79"/>
        <v>5.0761421319796955</v>
      </c>
      <c r="AK145" s="49">
        <f t="shared" si="80"/>
        <v>15.67398119122257</v>
      </c>
      <c r="AM145" s="47">
        <f t="shared" si="81"/>
        <v>1.1716629851688229</v>
      </c>
      <c r="AN145" s="48">
        <f t="shared" si="82"/>
        <v>3.7695431472081218</v>
      </c>
      <c r="AO145" s="49">
        <f t="shared" si="83"/>
        <v>11.639498432601881</v>
      </c>
      <c r="AQ145" s="59">
        <v>76395</v>
      </c>
      <c r="AR145" s="58">
        <v>1184424</v>
      </c>
      <c r="AS145" s="35"/>
      <c r="AT145" s="7">
        <f t="shared" ref="AT145:AT208" si="102">+AQ145+AR145</f>
        <v>1260819</v>
      </c>
      <c r="AU145" s="57">
        <v>165476</v>
      </c>
      <c r="AV145" s="58">
        <v>157901</v>
      </c>
      <c r="AW145" s="35"/>
      <c r="AX145" s="7">
        <f t="shared" si="95"/>
        <v>126457034</v>
      </c>
      <c r="AY145" s="65">
        <f t="shared" si="76"/>
        <v>12551536</v>
      </c>
      <c r="AZ145" s="66">
        <f t="shared" si="77"/>
        <v>9994937</v>
      </c>
      <c r="BA145" s="35"/>
      <c r="BB145" s="7">
        <f t="shared" si="84"/>
        <v>198.93010413379616</v>
      </c>
      <c r="BC145" s="4">
        <f t="shared" si="85"/>
        <v>83.997969543147207</v>
      </c>
      <c r="BD145" s="9">
        <f t="shared" si="86"/>
        <v>247.49373040752351</v>
      </c>
      <c r="BE145" s="35"/>
      <c r="BF145" s="41">
        <f t="shared" ref="BF145:BF208" si="103">+BB145/(4096)</f>
        <v>4.8566919954540079E-2</v>
      </c>
      <c r="BG145" s="43">
        <f t="shared" ref="BG145:BG208" si="104">+BC145/(4096)</f>
        <v>2.0507316782994923E-2</v>
      </c>
      <c r="BH145" s="44">
        <f t="shared" ref="BH145:BH208" si="105">+BD145/(4096)</f>
        <v>6.0423274025274296E-2</v>
      </c>
      <c r="BI145" s="35"/>
      <c r="BJ145" s="73" t="s">
        <v>47</v>
      </c>
      <c r="BK145" s="57"/>
      <c r="BL145" s="58"/>
      <c r="BM145" s="35"/>
      <c r="BN145" s="56"/>
      <c r="BO145" s="57"/>
      <c r="BP145" s="58"/>
      <c r="BQ145" s="35"/>
      <c r="BR145" s="56"/>
      <c r="BS145" s="57"/>
      <c r="BT145" s="58"/>
      <c r="BU145" s="35"/>
      <c r="BV145" s="56"/>
      <c r="BW145" s="57"/>
      <c r="BX145" s="58"/>
    </row>
    <row r="146" spans="1:76" x14ac:dyDescent="0.2">
      <c r="A146" s="4">
        <f t="shared" si="96"/>
        <v>1400000</v>
      </c>
      <c r="B146" s="4">
        <f t="shared" si="93"/>
        <v>1410000</v>
      </c>
      <c r="D146" s="7">
        <f t="shared" si="97"/>
        <v>10000</v>
      </c>
      <c r="E146" s="57">
        <v>7750</v>
      </c>
      <c r="F146" s="9">
        <f t="shared" si="87"/>
        <v>2250</v>
      </c>
      <c r="G146" s="58">
        <v>58634</v>
      </c>
      <c r="H146" s="9">
        <f t="shared" si="88"/>
        <v>7.5656774193548388</v>
      </c>
      <c r="I146" s="9">
        <f t="shared" si="89"/>
        <v>5.8634000000000004</v>
      </c>
      <c r="J146" s="4"/>
      <c r="K146" s="59">
        <v>2068</v>
      </c>
      <c r="L146" s="27">
        <f t="shared" si="98"/>
        <v>7932</v>
      </c>
      <c r="M146" s="57">
        <v>6070</v>
      </c>
      <c r="N146" s="30">
        <f t="shared" si="99"/>
        <v>-6064.1365999999998</v>
      </c>
      <c r="O146" s="35"/>
      <c r="P146" s="7">
        <f t="shared" si="100"/>
        <v>8138</v>
      </c>
      <c r="Q146" s="57">
        <v>1989</v>
      </c>
      <c r="R146" s="58">
        <v>708</v>
      </c>
      <c r="S146" s="4"/>
      <c r="T146" s="59">
        <v>45961</v>
      </c>
      <c r="U146" s="58">
        <v>541112</v>
      </c>
      <c r="V146" s="35"/>
      <c r="W146" s="7">
        <f t="shared" si="101"/>
        <v>587073</v>
      </c>
      <c r="X146" s="57">
        <v>535784</v>
      </c>
      <c r="Y146" s="58">
        <v>192576</v>
      </c>
      <c r="AA146" s="7">
        <f t="shared" si="90"/>
        <v>72.13971491767019</v>
      </c>
      <c r="AB146" s="4">
        <f t="shared" si="91"/>
        <v>269.37355455002512</v>
      </c>
      <c r="AC146" s="9">
        <f t="shared" si="92"/>
        <v>272</v>
      </c>
      <c r="AE146" s="7">
        <f t="shared" si="94"/>
        <v>50899174</v>
      </c>
      <c r="AF146" s="4">
        <f t="shared" si="74"/>
        <v>67296736</v>
      </c>
      <c r="AG146" s="9">
        <f t="shared" si="75"/>
        <v>11738432</v>
      </c>
      <c r="AI146" s="47">
        <f t="shared" si="78"/>
        <v>1.2288031457360531</v>
      </c>
      <c r="AJ146" s="48">
        <f t="shared" si="79"/>
        <v>5.0276520864756158</v>
      </c>
      <c r="AK146" s="49">
        <f t="shared" si="80"/>
        <v>14.124293785310735</v>
      </c>
      <c r="AM146" s="47">
        <f t="shared" si="81"/>
        <v>0.95232243794544114</v>
      </c>
      <c r="AN146" s="48">
        <f t="shared" si="82"/>
        <v>3.8964303670186022</v>
      </c>
      <c r="AO146" s="49">
        <f t="shared" si="83"/>
        <v>10.94632768361582</v>
      </c>
      <c r="AQ146" s="59">
        <v>102311</v>
      </c>
      <c r="AR146" s="58">
        <v>1584864</v>
      </c>
      <c r="AS146" s="35"/>
      <c r="AT146" s="7">
        <f t="shared" si="102"/>
        <v>1687175</v>
      </c>
      <c r="AU146" s="57">
        <v>182695</v>
      </c>
      <c r="AV146" s="58">
        <v>177584</v>
      </c>
      <c r="AW146" s="35"/>
      <c r="AX146" s="7">
        <f t="shared" si="95"/>
        <v>128144209</v>
      </c>
      <c r="AY146" s="65">
        <f t="shared" si="76"/>
        <v>12734231</v>
      </c>
      <c r="AZ146" s="66">
        <f t="shared" si="77"/>
        <v>10172521</v>
      </c>
      <c r="BA146" s="35"/>
      <c r="BB146" s="7">
        <f t="shared" si="84"/>
        <v>207.32059474072253</v>
      </c>
      <c r="BC146" s="4">
        <f t="shared" si="85"/>
        <v>91.852689793866261</v>
      </c>
      <c r="BD146" s="9">
        <f t="shared" si="86"/>
        <v>250.82485875706215</v>
      </c>
      <c r="BE146" s="35"/>
      <c r="BF146" s="41">
        <f t="shared" si="103"/>
        <v>5.0615379575371711E-2</v>
      </c>
      <c r="BG146" s="43">
        <f t="shared" si="104"/>
        <v>2.242497309420563E-2</v>
      </c>
      <c r="BH146" s="44">
        <f t="shared" si="105"/>
        <v>6.1236537782485875E-2</v>
      </c>
      <c r="BI146" s="35"/>
      <c r="BJ146" s="73" t="s">
        <v>47</v>
      </c>
      <c r="BK146" s="57"/>
      <c r="BL146" s="58"/>
      <c r="BM146" s="35"/>
      <c r="BN146" s="56"/>
      <c r="BO146" s="57"/>
      <c r="BP146" s="58"/>
      <c r="BQ146" s="35"/>
      <c r="BR146" s="56"/>
      <c r="BS146" s="57"/>
      <c r="BT146" s="58"/>
      <c r="BU146" s="35"/>
      <c r="BV146" s="56"/>
      <c r="BW146" s="57"/>
      <c r="BX146" s="58"/>
    </row>
    <row r="147" spans="1:76" x14ac:dyDescent="0.2">
      <c r="A147" s="4">
        <f t="shared" si="96"/>
        <v>1410000</v>
      </c>
      <c r="B147" s="4">
        <f t="shared" si="93"/>
        <v>1420000</v>
      </c>
      <c r="D147" s="7">
        <f t="shared" si="97"/>
        <v>10000</v>
      </c>
      <c r="E147" s="57">
        <v>7806</v>
      </c>
      <c r="F147" s="9">
        <f t="shared" si="87"/>
        <v>2194</v>
      </c>
      <c r="G147" s="58">
        <v>54685</v>
      </c>
      <c r="H147" s="9">
        <f t="shared" si="88"/>
        <v>7.0055085831411734</v>
      </c>
      <c r="I147" s="9">
        <f t="shared" si="89"/>
        <v>5.4684999999999997</v>
      </c>
      <c r="J147" s="4"/>
      <c r="K147" s="59">
        <v>2031</v>
      </c>
      <c r="L147" s="27">
        <f t="shared" si="98"/>
        <v>7969</v>
      </c>
      <c r="M147" s="57">
        <v>4182</v>
      </c>
      <c r="N147" s="30">
        <f t="shared" si="99"/>
        <v>-4176.5315000000001</v>
      </c>
      <c r="O147" s="35"/>
      <c r="P147" s="7">
        <f t="shared" si="100"/>
        <v>6213</v>
      </c>
      <c r="Q147" s="57">
        <v>1987</v>
      </c>
      <c r="R147" s="58">
        <v>693</v>
      </c>
      <c r="S147" s="4"/>
      <c r="T147" s="59">
        <v>38718</v>
      </c>
      <c r="U147" s="58">
        <v>529456</v>
      </c>
      <c r="V147" s="35"/>
      <c r="W147" s="7">
        <f t="shared" si="101"/>
        <v>568174</v>
      </c>
      <c r="X147" s="57">
        <v>535400</v>
      </c>
      <c r="Y147" s="58">
        <v>188496</v>
      </c>
      <c r="AA147" s="7">
        <f t="shared" si="90"/>
        <v>91.449219378722034</v>
      </c>
      <c r="AB147" s="4">
        <f t="shared" si="91"/>
        <v>269.45143432310016</v>
      </c>
      <c r="AC147" s="9">
        <f t="shared" si="92"/>
        <v>272</v>
      </c>
      <c r="AE147" s="7">
        <f t="shared" si="94"/>
        <v>51467348</v>
      </c>
      <c r="AF147" s="4">
        <f t="shared" si="74"/>
        <v>67832136</v>
      </c>
      <c r="AG147" s="9">
        <f t="shared" si="75"/>
        <v>11926928</v>
      </c>
      <c r="AI147" s="47">
        <f t="shared" si="78"/>
        <v>1.6095284081764043</v>
      </c>
      <c r="AJ147" s="48">
        <f t="shared" si="79"/>
        <v>5.0327126321087068</v>
      </c>
      <c r="AK147" s="49">
        <f t="shared" si="80"/>
        <v>14.430014430014429</v>
      </c>
      <c r="AM147" s="47">
        <f t="shared" si="81"/>
        <v>1.2563978754225011</v>
      </c>
      <c r="AN147" s="48">
        <f t="shared" si="82"/>
        <v>3.9285354806240562</v>
      </c>
      <c r="AO147" s="49">
        <f t="shared" si="83"/>
        <v>11.264069264069263</v>
      </c>
      <c r="AQ147" s="59">
        <v>64876</v>
      </c>
      <c r="AR147" s="58">
        <v>1090176</v>
      </c>
      <c r="AS147" s="35"/>
      <c r="AT147" s="7">
        <f t="shared" si="102"/>
        <v>1155052</v>
      </c>
      <c r="AU147" s="57">
        <v>177623</v>
      </c>
      <c r="AV147" s="58">
        <v>169629</v>
      </c>
      <c r="AW147" s="35"/>
      <c r="AX147" s="7">
        <f t="shared" si="95"/>
        <v>129299261</v>
      </c>
      <c r="AY147" s="65">
        <f t="shared" si="76"/>
        <v>12911854</v>
      </c>
      <c r="AZ147" s="66">
        <f t="shared" si="77"/>
        <v>10342150</v>
      </c>
      <c r="BA147" s="35"/>
      <c r="BB147" s="7">
        <f t="shared" si="84"/>
        <v>185.90890069209721</v>
      </c>
      <c r="BC147" s="4">
        <f t="shared" si="85"/>
        <v>89.392551585304474</v>
      </c>
      <c r="BD147" s="9">
        <f t="shared" si="86"/>
        <v>244.77489177489178</v>
      </c>
      <c r="BE147" s="35"/>
      <c r="BF147" s="41">
        <f t="shared" si="103"/>
        <v>4.5387915208031544E-2</v>
      </c>
      <c r="BG147" s="43">
        <f t="shared" si="104"/>
        <v>2.1824353414380975E-2</v>
      </c>
      <c r="BH147" s="44">
        <f t="shared" si="105"/>
        <v>5.975949506222944E-2</v>
      </c>
      <c r="BI147" s="35"/>
      <c r="BJ147" s="73" t="s">
        <v>47</v>
      </c>
      <c r="BK147" s="57"/>
      <c r="BL147" s="58"/>
      <c r="BM147" s="35"/>
      <c r="BN147" s="56"/>
      <c r="BO147" s="57"/>
      <c r="BP147" s="58"/>
      <c r="BQ147" s="35"/>
      <c r="BR147" s="56"/>
      <c r="BS147" s="57"/>
      <c r="BT147" s="58"/>
      <c r="BU147" s="35"/>
      <c r="BV147" s="56"/>
      <c r="BW147" s="57"/>
      <c r="BX147" s="58"/>
    </row>
    <row r="148" spans="1:76" x14ac:dyDescent="0.2">
      <c r="A148" s="4">
        <f t="shared" si="96"/>
        <v>1420000</v>
      </c>
      <c r="B148" s="4">
        <f t="shared" si="93"/>
        <v>1430000</v>
      </c>
      <c r="D148" s="7">
        <f t="shared" si="97"/>
        <v>10000</v>
      </c>
      <c r="E148" s="57">
        <v>8062</v>
      </c>
      <c r="F148" s="9">
        <f t="shared" si="87"/>
        <v>1938</v>
      </c>
      <c r="G148" s="58">
        <v>63972</v>
      </c>
      <c r="H148" s="9">
        <f t="shared" si="88"/>
        <v>7.9350037211610021</v>
      </c>
      <c r="I148" s="9">
        <f t="shared" si="89"/>
        <v>6.3971999999999998</v>
      </c>
      <c r="J148" s="4"/>
      <c r="K148" s="59">
        <v>2685</v>
      </c>
      <c r="L148" s="27">
        <f t="shared" si="98"/>
        <v>7315</v>
      </c>
      <c r="M148" s="57">
        <v>5134</v>
      </c>
      <c r="N148" s="30">
        <f t="shared" si="99"/>
        <v>-5127.6027999999997</v>
      </c>
      <c r="O148" s="35"/>
      <c r="P148" s="7">
        <f t="shared" si="100"/>
        <v>7819</v>
      </c>
      <c r="Q148" s="57">
        <v>1997</v>
      </c>
      <c r="R148" s="58">
        <v>800</v>
      </c>
      <c r="S148" s="4"/>
      <c r="T148" s="59">
        <v>50408</v>
      </c>
      <c r="U148" s="58">
        <v>696800</v>
      </c>
      <c r="V148" s="35"/>
      <c r="W148" s="7">
        <f t="shared" si="101"/>
        <v>747208</v>
      </c>
      <c r="X148" s="57">
        <v>539248</v>
      </c>
      <c r="Y148" s="58">
        <v>217600</v>
      </c>
      <c r="AA148" s="7">
        <f t="shared" si="90"/>
        <v>95.563115487914061</v>
      </c>
      <c r="AB148" s="4">
        <f t="shared" si="91"/>
        <v>270.02904356534805</v>
      </c>
      <c r="AC148" s="9">
        <f t="shared" si="92"/>
        <v>272</v>
      </c>
      <c r="AE148" s="7">
        <f t="shared" si="94"/>
        <v>52214556</v>
      </c>
      <c r="AF148" s="4">
        <f t="shared" si="74"/>
        <v>68371384</v>
      </c>
      <c r="AG148" s="9">
        <f t="shared" si="75"/>
        <v>12144528</v>
      </c>
      <c r="AI148" s="47">
        <f t="shared" si="78"/>
        <v>1.278935925310142</v>
      </c>
      <c r="AJ148" s="48">
        <f t="shared" si="79"/>
        <v>5.0075112669003508</v>
      </c>
      <c r="AK148" s="49">
        <f t="shared" si="80"/>
        <v>12.5</v>
      </c>
      <c r="AM148" s="47">
        <f t="shared" si="81"/>
        <v>1.0310781429850364</v>
      </c>
      <c r="AN148" s="48">
        <f t="shared" si="82"/>
        <v>4.0370555833750625</v>
      </c>
      <c r="AO148" s="49">
        <f t="shared" si="83"/>
        <v>10.077500000000001</v>
      </c>
      <c r="AQ148" s="59">
        <v>69780</v>
      </c>
      <c r="AR148" s="58">
        <v>1318216</v>
      </c>
      <c r="AS148" s="35"/>
      <c r="AT148" s="7">
        <f t="shared" si="102"/>
        <v>1387996</v>
      </c>
      <c r="AU148" s="57">
        <v>205529</v>
      </c>
      <c r="AV148" s="58">
        <v>203437</v>
      </c>
      <c r="AW148" s="35"/>
      <c r="AX148" s="7">
        <f t="shared" si="95"/>
        <v>130687257</v>
      </c>
      <c r="AY148" s="65">
        <f t="shared" si="76"/>
        <v>13117383</v>
      </c>
      <c r="AZ148" s="66">
        <f t="shared" si="77"/>
        <v>10545587</v>
      </c>
      <c r="BA148" s="35"/>
      <c r="BB148" s="7">
        <f t="shared" si="84"/>
        <v>177.51579485867759</v>
      </c>
      <c r="BC148" s="4">
        <f t="shared" si="85"/>
        <v>102.91887831747621</v>
      </c>
      <c r="BD148" s="9">
        <f t="shared" si="86"/>
        <v>254.29624999999999</v>
      </c>
      <c r="BE148" s="35"/>
      <c r="BF148" s="41">
        <f t="shared" si="103"/>
        <v>4.3338817104169335E-2</v>
      </c>
      <c r="BG148" s="43">
        <f t="shared" si="104"/>
        <v>2.5126679276727591E-2</v>
      </c>
      <c r="BH148" s="44">
        <f t="shared" si="105"/>
        <v>6.2084045410156247E-2</v>
      </c>
      <c r="BI148" s="35"/>
      <c r="BJ148" s="73" t="s">
        <v>47</v>
      </c>
      <c r="BK148" s="57"/>
      <c r="BL148" s="58"/>
      <c r="BM148" s="35"/>
      <c r="BN148" s="56"/>
      <c r="BO148" s="57"/>
      <c r="BP148" s="58"/>
      <c r="BQ148" s="35"/>
      <c r="BR148" s="56"/>
      <c r="BS148" s="57"/>
      <c r="BT148" s="58"/>
      <c r="BU148" s="35"/>
      <c r="BV148" s="56"/>
      <c r="BW148" s="57"/>
      <c r="BX148" s="58"/>
    </row>
    <row r="149" spans="1:76" x14ac:dyDescent="0.2">
      <c r="A149" s="4">
        <f t="shared" si="96"/>
        <v>1430000</v>
      </c>
      <c r="B149" s="4">
        <f t="shared" si="93"/>
        <v>1440000</v>
      </c>
      <c r="D149" s="7">
        <f t="shared" si="97"/>
        <v>10000</v>
      </c>
      <c r="E149" s="57">
        <v>8387</v>
      </c>
      <c r="F149" s="9">
        <f t="shared" si="87"/>
        <v>1613</v>
      </c>
      <c r="G149" s="58">
        <v>71598</v>
      </c>
      <c r="H149" s="9">
        <f t="shared" si="88"/>
        <v>8.5367831167282695</v>
      </c>
      <c r="I149" s="9">
        <f t="shared" si="89"/>
        <v>7.1597999999999997</v>
      </c>
      <c r="J149" s="4"/>
      <c r="K149" s="59">
        <v>4002</v>
      </c>
      <c r="L149" s="27">
        <f t="shared" si="98"/>
        <v>5998</v>
      </c>
      <c r="M149" s="57">
        <v>9231</v>
      </c>
      <c r="N149" s="30">
        <f t="shared" si="99"/>
        <v>-9223.8402000000006</v>
      </c>
      <c r="O149" s="35"/>
      <c r="P149" s="7">
        <f t="shared" si="100"/>
        <v>13233</v>
      </c>
      <c r="Q149" s="57">
        <v>1997</v>
      </c>
      <c r="R149" s="58">
        <v>922</v>
      </c>
      <c r="S149" s="4"/>
      <c r="T149" s="59">
        <v>66836</v>
      </c>
      <c r="U149" s="58">
        <v>1066616</v>
      </c>
      <c r="V149" s="35"/>
      <c r="W149" s="7">
        <f t="shared" si="101"/>
        <v>1133452</v>
      </c>
      <c r="X149" s="57">
        <v>541040</v>
      </c>
      <c r="Y149" s="58">
        <v>250784</v>
      </c>
      <c r="AA149" s="7">
        <f t="shared" si="90"/>
        <v>85.653442152195268</v>
      </c>
      <c r="AB149" s="4">
        <f t="shared" si="91"/>
        <v>270.92638958437658</v>
      </c>
      <c r="AC149" s="9">
        <f t="shared" si="92"/>
        <v>272</v>
      </c>
      <c r="AE149" s="7">
        <f t="shared" si="94"/>
        <v>53348008</v>
      </c>
      <c r="AF149" s="4">
        <f t="shared" si="74"/>
        <v>68912424</v>
      </c>
      <c r="AG149" s="9">
        <f t="shared" si="75"/>
        <v>12395312</v>
      </c>
      <c r="AI149" s="47">
        <f t="shared" si="78"/>
        <v>0.75568654122270085</v>
      </c>
      <c r="AJ149" s="48">
        <f t="shared" si="79"/>
        <v>5.0075112669003508</v>
      </c>
      <c r="AK149" s="49">
        <f t="shared" si="80"/>
        <v>10.845986984815617</v>
      </c>
      <c r="AM149" s="47">
        <f t="shared" si="81"/>
        <v>0.6337943021234792</v>
      </c>
      <c r="AN149" s="48">
        <f t="shared" si="82"/>
        <v>4.1997996995493239</v>
      </c>
      <c r="AO149" s="49">
        <f t="shared" si="83"/>
        <v>9.0965292841648591</v>
      </c>
      <c r="AQ149" s="59">
        <v>108394</v>
      </c>
      <c r="AR149" s="58">
        <v>2441096</v>
      </c>
      <c r="AS149" s="35"/>
      <c r="AT149" s="7">
        <f t="shared" si="102"/>
        <v>2549490</v>
      </c>
      <c r="AU149" s="57">
        <v>236266</v>
      </c>
      <c r="AV149" s="58">
        <v>229092</v>
      </c>
      <c r="AW149" s="35"/>
      <c r="AX149" s="7">
        <f t="shared" si="95"/>
        <v>133236747</v>
      </c>
      <c r="AY149" s="65">
        <f t="shared" si="76"/>
        <v>13353649</v>
      </c>
      <c r="AZ149" s="66">
        <f t="shared" si="77"/>
        <v>10774679</v>
      </c>
      <c r="BA149" s="35"/>
      <c r="BB149" s="7">
        <f t="shared" si="84"/>
        <v>192.66152799818636</v>
      </c>
      <c r="BC149" s="4">
        <f t="shared" si="85"/>
        <v>118.31046569854782</v>
      </c>
      <c r="BD149" s="9">
        <f t="shared" si="86"/>
        <v>248.47288503253796</v>
      </c>
      <c r="BE149" s="35"/>
      <c r="BF149" s="41">
        <f t="shared" si="103"/>
        <v>4.7036505858932216E-2</v>
      </c>
      <c r="BG149" s="43">
        <f t="shared" si="104"/>
        <v>2.8884391039684525E-2</v>
      </c>
      <c r="BH149" s="44">
        <f t="shared" si="105"/>
        <v>6.0662325447396963E-2</v>
      </c>
      <c r="BI149" s="35"/>
      <c r="BJ149" s="73" t="s">
        <v>47</v>
      </c>
      <c r="BK149" s="57"/>
      <c r="BL149" s="58"/>
      <c r="BM149" s="35"/>
      <c r="BN149" s="56"/>
      <c r="BO149" s="57"/>
      <c r="BP149" s="58"/>
      <c r="BQ149" s="35"/>
      <c r="BR149" s="56"/>
      <c r="BS149" s="57"/>
      <c r="BT149" s="58"/>
      <c r="BU149" s="35"/>
      <c r="BV149" s="56"/>
      <c r="BW149" s="57"/>
      <c r="BX149" s="58"/>
    </row>
    <row r="150" spans="1:76" x14ac:dyDescent="0.2">
      <c r="A150" s="4">
        <f t="shared" si="96"/>
        <v>1440000</v>
      </c>
      <c r="B150" s="4">
        <f t="shared" si="93"/>
        <v>1450000</v>
      </c>
      <c r="D150" s="7">
        <f t="shared" si="97"/>
        <v>10000</v>
      </c>
      <c r="E150" s="57">
        <v>8219</v>
      </c>
      <c r="F150" s="9">
        <f t="shared" si="87"/>
        <v>1781</v>
      </c>
      <c r="G150" s="58">
        <v>66833</v>
      </c>
      <c r="H150" s="9">
        <f t="shared" si="88"/>
        <v>8.1315245163645216</v>
      </c>
      <c r="I150" s="9">
        <f t="shared" si="89"/>
        <v>6.6833</v>
      </c>
      <c r="J150" s="4"/>
      <c r="K150" s="59">
        <v>3267</v>
      </c>
      <c r="L150" s="27">
        <f t="shared" si="98"/>
        <v>6733</v>
      </c>
      <c r="M150" s="57">
        <v>5769</v>
      </c>
      <c r="N150" s="30">
        <f t="shared" si="99"/>
        <v>-5762.3167000000003</v>
      </c>
      <c r="O150" s="35"/>
      <c r="P150" s="7">
        <f t="shared" si="100"/>
        <v>9036</v>
      </c>
      <c r="Q150" s="57">
        <v>1999</v>
      </c>
      <c r="R150" s="58">
        <v>857</v>
      </c>
      <c r="S150" s="4"/>
      <c r="T150" s="59">
        <v>49791</v>
      </c>
      <c r="U150" s="58">
        <v>862200</v>
      </c>
      <c r="V150" s="35"/>
      <c r="W150" s="7">
        <f t="shared" si="101"/>
        <v>911991</v>
      </c>
      <c r="X150" s="57">
        <v>541616</v>
      </c>
      <c r="Y150" s="58">
        <v>233104</v>
      </c>
      <c r="AA150" s="7">
        <f t="shared" si="90"/>
        <v>100.92861885790172</v>
      </c>
      <c r="AB150" s="4">
        <f t="shared" si="91"/>
        <v>270.94347173586794</v>
      </c>
      <c r="AC150" s="9">
        <f t="shared" si="92"/>
        <v>272</v>
      </c>
      <c r="AE150" s="7">
        <f t="shared" si="94"/>
        <v>54259999</v>
      </c>
      <c r="AF150" s="4">
        <f t="shared" si="74"/>
        <v>69454040</v>
      </c>
      <c r="AG150" s="9">
        <f t="shared" si="75"/>
        <v>12628416</v>
      </c>
      <c r="AI150" s="47">
        <f t="shared" si="78"/>
        <v>1.1066843736166445</v>
      </c>
      <c r="AJ150" s="48">
        <f t="shared" si="79"/>
        <v>5.002501250625313</v>
      </c>
      <c r="AK150" s="49">
        <f t="shared" si="80"/>
        <v>11.668611435239207</v>
      </c>
      <c r="AM150" s="47">
        <f t="shared" si="81"/>
        <v>0.90958388667552015</v>
      </c>
      <c r="AN150" s="48">
        <f t="shared" si="82"/>
        <v>4.1115557778889444</v>
      </c>
      <c r="AO150" s="49">
        <f t="shared" si="83"/>
        <v>9.5904317386231046</v>
      </c>
      <c r="AQ150" s="59">
        <v>60851</v>
      </c>
      <c r="AR150" s="58">
        <v>1503488</v>
      </c>
      <c r="AS150" s="35"/>
      <c r="AT150" s="7">
        <f t="shared" si="102"/>
        <v>1564339</v>
      </c>
      <c r="AU150" s="57">
        <v>220377</v>
      </c>
      <c r="AV150" s="58">
        <v>214922</v>
      </c>
      <c r="AW150" s="35"/>
      <c r="AX150" s="7">
        <f t="shared" si="95"/>
        <v>134801086</v>
      </c>
      <c r="AY150" s="65">
        <f t="shared" si="76"/>
        <v>13574026</v>
      </c>
      <c r="AZ150" s="66">
        <f t="shared" si="77"/>
        <v>10989601</v>
      </c>
      <c r="BA150" s="35"/>
      <c r="BB150" s="7">
        <f t="shared" si="84"/>
        <v>173.1229526339088</v>
      </c>
      <c r="BC150" s="4">
        <f t="shared" si="85"/>
        <v>110.24362181090545</v>
      </c>
      <c r="BD150" s="9">
        <f t="shared" si="86"/>
        <v>250.78413068844807</v>
      </c>
      <c r="BE150" s="35"/>
      <c r="BF150" s="41">
        <f t="shared" si="103"/>
        <v>4.226634585788789E-2</v>
      </c>
      <c r="BG150" s="43">
        <f t="shared" si="104"/>
        <v>2.6914946731178089E-2</v>
      </c>
      <c r="BH150" s="44">
        <f t="shared" si="105"/>
        <v>6.1226594406359393E-2</v>
      </c>
      <c r="BI150" s="35"/>
      <c r="BJ150" s="73" t="s">
        <v>47</v>
      </c>
      <c r="BK150" s="57"/>
      <c r="BL150" s="58"/>
      <c r="BM150" s="35"/>
      <c r="BN150" s="56"/>
      <c r="BO150" s="57"/>
      <c r="BP150" s="58"/>
      <c r="BQ150" s="35"/>
      <c r="BR150" s="56"/>
      <c r="BS150" s="57"/>
      <c r="BT150" s="58"/>
      <c r="BU150" s="35"/>
      <c r="BV150" s="56"/>
      <c r="BW150" s="57"/>
      <c r="BX150" s="58"/>
    </row>
    <row r="151" spans="1:76" x14ac:dyDescent="0.2">
      <c r="A151" s="4">
        <f t="shared" si="96"/>
        <v>1450000</v>
      </c>
      <c r="B151" s="4">
        <f t="shared" si="93"/>
        <v>1460000</v>
      </c>
      <c r="D151" s="7">
        <f t="shared" si="97"/>
        <v>10000</v>
      </c>
      <c r="E151" s="57">
        <v>8147</v>
      </c>
      <c r="F151" s="9">
        <f t="shared" si="87"/>
        <v>1853</v>
      </c>
      <c r="G151" s="58">
        <v>63431</v>
      </c>
      <c r="H151" s="9">
        <f t="shared" si="88"/>
        <v>7.7858107278752913</v>
      </c>
      <c r="I151" s="9">
        <f t="shared" si="89"/>
        <v>6.3430999999999997</v>
      </c>
      <c r="J151" s="4"/>
      <c r="K151" s="59">
        <v>3385</v>
      </c>
      <c r="L151" s="27">
        <f t="shared" si="98"/>
        <v>6615</v>
      </c>
      <c r="M151" s="57">
        <v>6536</v>
      </c>
      <c r="N151" s="30">
        <f t="shared" si="99"/>
        <v>-6529.6569</v>
      </c>
      <c r="O151" s="35"/>
      <c r="P151" s="7">
        <f t="shared" si="100"/>
        <v>9921</v>
      </c>
      <c r="Q151" s="57">
        <v>1996</v>
      </c>
      <c r="R151" s="58">
        <v>813</v>
      </c>
      <c r="S151" s="4"/>
      <c r="T151" s="59">
        <v>57284</v>
      </c>
      <c r="U151" s="58">
        <v>891880</v>
      </c>
      <c r="V151" s="35"/>
      <c r="W151" s="7">
        <f t="shared" si="101"/>
        <v>949164</v>
      </c>
      <c r="X151" s="57">
        <v>540512</v>
      </c>
      <c r="Y151" s="58">
        <v>221136</v>
      </c>
      <c r="AA151" s="7">
        <f t="shared" si="90"/>
        <v>95.672210462654974</v>
      </c>
      <c r="AB151" s="4">
        <f t="shared" si="91"/>
        <v>270.79759519038078</v>
      </c>
      <c r="AC151" s="9">
        <f t="shared" si="92"/>
        <v>272</v>
      </c>
      <c r="AE151" s="7">
        <f t="shared" si="94"/>
        <v>55209163</v>
      </c>
      <c r="AF151" s="4">
        <f t="shared" ref="AF151:AF214" si="106">+AF150+X151</f>
        <v>69994552</v>
      </c>
      <c r="AG151" s="9">
        <f t="shared" ref="AG151:AG214" si="107">+AG150+Y151</f>
        <v>12849552</v>
      </c>
      <c r="AI151" s="47">
        <f t="shared" si="78"/>
        <v>1.0079629069650238</v>
      </c>
      <c r="AJ151" s="48">
        <f t="shared" si="79"/>
        <v>5.0100200400801604</v>
      </c>
      <c r="AK151" s="49">
        <f t="shared" si="80"/>
        <v>12.300123001230013</v>
      </c>
      <c r="AM151" s="47">
        <f t="shared" si="81"/>
        <v>0.82118738030440475</v>
      </c>
      <c r="AN151" s="48">
        <f t="shared" si="82"/>
        <v>4.0816633266533069</v>
      </c>
      <c r="AO151" s="49">
        <f t="shared" si="83"/>
        <v>10.020910209102091</v>
      </c>
      <c r="AQ151" s="59">
        <v>83129</v>
      </c>
      <c r="AR151" s="58">
        <v>1707104</v>
      </c>
      <c r="AS151" s="35"/>
      <c r="AT151" s="7">
        <f t="shared" si="102"/>
        <v>1790233</v>
      </c>
      <c r="AU151" s="57">
        <v>210487</v>
      </c>
      <c r="AV151" s="58">
        <v>202317</v>
      </c>
      <c r="AW151" s="35"/>
      <c r="AX151" s="7">
        <f t="shared" si="95"/>
        <v>136591319</v>
      </c>
      <c r="AY151" s="65">
        <f t="shared" ref="AY151:AY214" si="108">+AU151+AY150</f>
        <v>13784513</v>
      </c>
      <c r="AZ151" s="66">
        <f t="shared" ref="AZ151:AZ214" si="109">+AV151+AZ150</f>
        <v>11191918</v>
      </c>
      <c r="BA151" s="35"/>
      <c r="BB151" s="7">
        <f t="shared" si="84"/>
        <v>180.44884588247152</v>
      </c>
      <c r="BC151" s="4">
        <f t="shared" si="85"/>
        <v>105.45440881763527</v>
      </c>
      <c r="BD151" s="9">
        <f t="shared" si="86"/>
        <v>248.85239852398524</v>
      </c>
      <c r="BE151" s="35"/>
      <c r="BF151" s="41">
        <f t="shared" si="103"/>
        <v>4.4054894014275273E-2</v>
      </c>
      <c r="BG151" s="43">
        <f t="shared" si="104"/>
        <v>2.5745705277742986E-2</v>
      </c>
      <c r="BH151" s="44">
        <f t="shared" si="105"/>
        <v>6.0754980108394835E-2</v>
      </c>
      <c r="BI151" s="35"/>
      <c r="BJ151" s="73" t="s">
        <v>47</v>
      </c>
      <c r="BK151" s="57"/>
      <c r="BL151" s="58"/>
      <c r="BM151" s="35"/>
      <c r="BN151" s="56"/>
      <c r="BO151" s="57"/>
      <c r="BP151" s="58"/>
      <c r="BQ151" s="35"/>
      <c r="BR151" s="56"/>
      <c r="BS151" s="57"/>
      <c r="BT151" s="58"/>
      <c r="BU151" s="35"/>
      <c r="BV151" s="56"/>
      <c r="BW151" s="57"/>
      <c r="BX151" s="58"/>
    </row>
    <row r="152" spans="1:76" x14ac:dyDescent="0.2">
      <c r="A152" s="4">
        <f t="shared" si="96"/>
        <v>1460000</v>
      </c>
      <c r="B152" s="4">
        <f t="shared" si="93"/>
        <v>1470000</v>
      </c>
      <c r="D152" s="7">
        <f t="shared" si="97"/>
        <v>10000</v>
      </c>
      <c r="E152" s="57">
        <v>8257</v>
      </c>
      <c r="F152" s="9">
        <f t="shared" si="87"/>
        <v>1743</v>
      </c>
      <c r="G152" s="58">
        <v>65573</v>
      </c>
      <c r="H152" s="9">
        <f t="shared" si="88"/>
        <v>7.9415041782729805</v>
      </c>
      <c r="I152" s="9">
        <f t="shared" si="89"/>
        <v>6.5572999999999997</v>
      </c>
      <c r="J152" s="4"/>
      <c r="K152" s="59">
        <v>3547</v>
      </c>
      <c r="L152" s="27">
        <f t="shared" si="98"/>
        <v>6453</v>
      </c>
      <c r="M152" s="57">
        <v>9166</v>
      </c>
      <c r="N152" s="30">
        <f t="shared" si="99"/>
        <v>-9159.4426999999996</v>
      </c>
      <c r="O152" s="35"/>
      <c r="P152" s="7">
        <f t="shared" si="100"/>
        <v>12713</v>
      </c>
      <c r="Q152" s="57">
        <v>1994</v>
      </c>
      <c r="R152" s="58">
        <v>817</v>
      </c>
      <c r="S152" s="4"/>
      <c r="T152" s="59">
        <v>67896</v>
      </c>
      <c r="U152" s="58">
        <v>937288</v>
      </c>
      <c r="V152" s="35"/>
      <c r="W152" s="7">
        <f t="shared" si="101"/>
        <v>1005184</v>
      </c>
      <c r="X152" s="57">
        <v>540776</v>
      </c>
      <c r="Y152" s="58">
        <v>222224</v>
      </c>
      <c r="AA152" s="7">
        <f t="shared" si="90"/>
        <v>79.067411311256194</v>
      </c>
      <c r="AB152" s="4">
        <f t="shared" si="91"/>
        <v>271.20160481444333</v>
      </c>
      <c r="AC152" s="9">
        <f t="shared" si="92"/>
        <v>272</v>
      </c>
      <c r="AE152" s="7">
        <f t="shared" si="94"/>
        <v>56214347</v>
      </c>
      <c r="AF152" s="4">
        <f t="shared" si="106"/>
        <v>70535328</v>
      </c>
      <c r="AG152" s="9">
        <f t="shared" si="107"/>
        <v>13071776</v>
      </c>
      <c r="AI152" s="47">
        <f t="shared" si="78"/>
        <v>0.78659639738849996</v>
      </c>
      <c r="AJ152" s="48">
        <f t="shared" si="79"/>
        <v>5.0150451354062184</v>
      </c>
      <c r="AK152" s="49">
        <f t="shared" si="80"/>
        <v>12.239902080783354</v>
      </c>
      <c r="AM152" s="47">
        <f t="shared" si="81"/>
        <v>0.64949264532368445</v>
      </c>
      <c r="AN152" s="48">
        <f t="shared" si="82"/>
        <v>4.1409227683049146</v>
      </c>
      <c r="AO152" s="49">
        <f t="shared" si="83"/>
        <v>10.106487148102815</v>
      </c>
      <c r="AQ152" s="59">
        <v>140951</v>
      </c>
      <c r="AR152" s="58">
        <v>2426696</v>
      </c>
      <c r="AS152" s="35"/>
      <c r="AT152" s="7">
        <f t="shared" si="102"/>
        <v>2567647</v>
      </c>
      <c r="AU152" s="57">
        <v>210816</v>
      </c>
      <c r="AV152" s="58">
        <v>198480</v>
      </c>
      <c r="AW152" s="35"/>
      <c r="AX152" s="7">
        <f t="shared" si="95"/>
        <v>139158966</v>
      </c>
      <c r="AY152" s="65">
        <f t="shared" si="108"/>
        <v>13995329</v>
      </c>
      <c r="AZ152" s="66">
        <f t="shared" si="109"/>
        <v>11390398</v>
      </c>
      <c r="BA152" s="35"/>
      <c r="BB152" s="7">
        <f t="shared" si="84"/>
        <v>201.97018799653898</v>
      </c>
      <c r="BC152" s="4">
        <f t="shared" si="85"/>
        <v>105.72517552657973</v>
      </c>
      <c r="BD152" s="9">
        <f t="shared" si="86"/>
        <v>242.937576499388</v>
      </c>
      <c r="BE152" s="35"/>
      <c r="BF152" s="41">
        <f t="shared" si="103"/>
        <v>4.9309127928842525E-2</v>
      </c>
      <c r="BG152" s="43">
        <f t="shared" si="104"/>
        <v>2.581181043129388E-2</v>
      </c>
      <c r="BH152" s="44">
        <f t="shared" si="105"/>
        <v>5.9310931762545899E-2</v>
      </c>
      <c r="BI152" s="35"/>
      <c r="BJ152" s="73" t="s">
        <v>47</v>
      </c>
      <c r="BK152" s="57"/>
      <c r="BL152" s="58"/>
      <c r="BM152" s="35"/>
      <c r="BN152" s="56"/>
      <c r="BO152" s="57"/>
      <c r="BP152" s="58"/>
      <c r="BQ152" s="35"/>
      <c r="BR152" s="56"/>
      <c r="BS152" s="57"/>
      <c r="BT152" s="58"/>
      <c r="BU152" s="35"/>
      <c r="BV152" s="56"/>
      <c r="BW152" s="57"/>
      <c r="BX152" s="58"/>
    </row>
    <row r="153" spans="1:76" x14ac:dyDescent="0.2">
      <c r="A153" s="4">
        <f t="shared" si="96"/>
        <v>1470000</v>
      </c>
      <c r="B153" s="4">
        <f t="shared" si="93"/>
        <v>1480000</v>
      </c>
      <c r="D153" s="7">
        <f t="shared" si="97"/>
        <v>10000</v>
      </c>
      <c r="E153" s="57">
        <v>8156</v>
      </c>
      <c r="F153" s="9">
        <f t="shared" si="87"/>
        <v>1844</v>
      </c>
      <c r="G153" s="58">
        <v>61890</v>
      </c>
      <c r="H153" s="9">
        <f t="shared" si="88"/>
        <v>7.5882785679254541</v>
      </c>
      <c r="I153" s="9">
        <f t="shared" si="89"/>
        <v>6.1890000000000001</v>
      </c>
      <c r="J153" s="4"/>
      <c r="K153" s="59">
        <v>3326</v>
      </c>
      <c r="L153" s="27">
        <f t="shared" si="98"/>
        <v>6674</v>
      </c>
      <c r="M153" s="57">
        <v>6461</v>
      </c>
      <c r="N153" s="30">
        <f t="shared" si="99"/>
        <v>-6454.8109999999997</v>
      </c>
      <c r="O153" s="35"/>
      <c r="P153" s="7">
        <f t="shared" si="100"/>
        <v>9787</v>
      </c>
      <c r="Q153" s="57">
        <v>1997</v>
      </c>
      <c r="R153" s="58">
        <v>788</v>
      </c>
      <c r="S153" s="4"/>
      <c r="T153" s="59">
        <v>54670</v>
      </c>
      <c r="U153" s="58">
        <v>880376</v>
      </c>
      <c r="V153" s="35"/>
      <c r="W153" s="7">
        <f t="shared" si="101"/>
        <v>935046</v>
      </c>
      <c r="X153" s="57">
        <v>541312</v>
      </c>
      <c r="Y153" s="58">
        <v>214336</v>
      </c>
      <c r="AA153" s="7">
        <f t="shared" si="90"/>
        <v>95.539593338101568</v>
      </c>
      <c r="AB153" s="4">
        <f t="shared" si="91"/>
        <v>271.06259389083624</v>
      </c>
      <c r="AC153" s="9">
        <f t="shared" si="92"/>
        <v>272</v>
      </c>
      <c r="AE153" s="7">
        <f t="shared" si="94"/>
        <v>57149393</v>
      </c>
      <c r="AF153" s="4">
        <f t="shared" si="106"/>
        <v>71076640</v>
      </c>
      <c r="AG153" s="9">
        <f t="shared" si="107"/>
        <v>13286112</v>
      </c>
      <c r="AI153" s="47">
        <f t="shared" si="78"/>
        <v>1.021763563911311</v>
      </c>
      <c r="AJ153" s="48">
        <f t="shared" si="79"/>
        <v>5.0075112669003508</v>
      </c>
      <c r="AK153" s="49">
        <f t="shared" si="80"/>
        <v>12.690355329949238</v>
      </c>
      <c r="AM153" s="47">
        <f t="shared" si="81"/>
        <v>0.83335036272606522</v>
      </c>
      <c r="AN153" s="48">
        <f t="shared" si="82"/>
        <v>4.0841261892839258</v>
      </c>
      <c r="AO153" s="49">
        <f t="shared" si="83"/>
        <v>10.350253807106599</v>
      </c>
      <c r="AQ153" s="59">
        <v>77947</v>
      </c>
      <c r="AR153" s="58">
        <v>1693688</v>
      </c>
      <c r="AS153" s="35"/>
      <c r="AT153" s="7">
        <f t="shared" si="102"/>
        <v>1771635</v>
      </c>
      <c r="AU153" s="57">
        <v>203188</v>
      </c>
      <c r="AV153" s="58">
        <v>193244</v>
      </c>
      <c r="AW153" s="35"/>
      <c r="AX153" s="7">
        <f t="shared" si="95"/>
        <v>140930601</v>
      </c>
      <c r="AY153" s="65">
        <f t="shared" si="108"/>
        <v>14198517</v>
      </c>
      <c r="AZ153" s="66">
        <f t="shared" si="109"/>
        <v>11583642</v>
      </c>
      <c r="BA153" s="35"/>
      <c r="BB153" s="7">
        <f t="shared" si="84"/>
        <v>181.01920915500153</v>
      </c>
      <c r="BC153" s="4">
        <f t="shared" si="85"/>
        <v>101.74661992989485</v>
      </c>
      <c r="BD153" s="9">
        <f t="shared" si="86"/>
        <v>245.23350253807106</v>
      </c>
      <c r="BE153" s="35"/>
      <c r="BF153" s="41">
        <f t="shared" si="103"/>
        <v>4.4194142860107796E-2</v>
      </c>
      <c r="BG153" s="43">
        <f t="shared" si="104"/>
        <v>2.4840483381321984E-2</v>
      </c>
      <c r="BH153" s="44">
        <f t="shared" si="105"/>
        <v>5.9871460580583756E-2</v>
      </c>
      <c r="BI153" s="35"/>
      <c r="BJ153" s="73" t="s">
        <v>47</v>
      </c>
      <c r="BK153" s="57"/>
      <c r="BL153" s="58"/>
      <c r="BM153" s="35"/>
      <c r="BN153" s="56"/>
      <c r="BO153" s="57"/>
      <c r="BP153" s="58"/>
      <c r="BQ153" s="35"/>
      <c r="BR153" s="56"/>
      <c r="BS153" s="57"/>
      <c r="BT153" s="58"/>
      <c r="BU153" s="35"/>
      <c r="BV153" s="56"/>
      <c r="BW153" s="57"/>
      <c r="BX153" s="58"/>
    </row>
    <row r="154" spans="1:76" x14ac:dyDescent="0.2">
      <c r="A154" s="4">
        <f t="shared" si="96"/>
        <v>1480000</v>
      </c>
      <c r="B154" s="4">
        <f t="shared" si="93"/>
        <v>1490000</v>
      </c>
      <c r="D154" s="7">
        <f t="shared" si="97"/>
        <v>10000</v>
      </c>
      <c r="E154" s="57">
        <v>8117</v>
      </c>
      <c r="F154" s="9">
        <f t="shared" si="87"/>
        <v>1883</v>
      </c>
      <c r="G154" s="58">
        <v>63809</v>
      </c>
      <c r="H154" s="9">
        <f t="shared" si="88"/>
        <v>7.8611555993593694</v>
      </c>
      <c r="I154" s="9">
        <f t="shared" si="89"/>
        <v>6.3808999999999996</v>
      </c>
      <c r="J154" s="4"/>
      <c r="K154" s="59">
        <v>3733</v>
      </c>
      <c r="L154" s="27">
        <f t="shared" si="98"/>
        <v>6267</v>
      </c>
      <c r="M154" s="57">
        <v>7817</v>
      </c>
      <c r="N154" s="30">
        <f t="shared" si="99"/>
        <v>-7810.6190999999999</v>
      </c>
      <c r="O154" s="35"/>
      <c r="P154" s="7">
        <f t="shared" si="100"/>
        <v>11550</v>
      </c>
      <c r="Q154" s="57">
        <v>1996</v>
      </c>
      <c r="R154" s="58">
        <v>808</v>
      </c>
      <c r="S154" s="4"/>
      <c r="T154" s="59">
        <v>60435</v>
      </c>
      <c r="U154" s="58">
        <v>990896</v>
      </c>
      <c r="V154" s="35"/>
      <c r="W154" s="7">
        <f t="shared" si="101"/>
        <v>1051331</v>
      </c>
      <c r="X154" s="57">
        <v>541256</v>
      </c>
      <c r="Y154" s="58">
        <v>219776</v>
      </c>
      <c r="AA154" s="7">
        <f t="shared" si="90"/>
        <v>91.024329004329005</v>
      </c>
      <c r="AB154" s="4">
        <f t="shared" si="91"/>
        <v>271.17034068136275</v>
      </c>
      <c r="AC154" s="9">
        <f t="shared" si="92"/>
        <v>272</v>
      </c>
      <c r="AE154" s="7">
        <f t="shared" si="94"/>
        <v>58200724</v>
      </c>
      <c r="AF154" s="4">
        <f t="shared" si="106"/>
        <v>71617896</v>
      </c>
      <c r="AG154" s="9">
        <f t="shared" si="107"/>
        <v>13505888</v>
      </c>
      <c r="AI154" s="47">
        <f t="shared" si="78"/>
        <v>0.86580086580086579</v>
      </c>
      <c r="AJ154" s="48">
        <f t="shared" si="79"/>
        <v>5.0100200400801604</v>
      </c>
      <c r="AK154" s="49">
        <f t="shared" si="80"/>
        <v>12.376237623762377</v>
      </c>
      <c r="AM154" s="47">
        <f t="shared" si="81"/>
        <v>0.70277056277056282</v>
      </c>
      <c r="AN154" s="48">
        <f t="shared" si="82"/>
        <v>4.0666332665330662</v>
      </c>
      <c r="AO154" s="49">
        <f t="shared" si="83"/>
        <v>10.045792079207921</v>
      </c>
      <c r="AQ154" s="59">
        <v>90384</v>
      </c>
      <c r="AR154" s="58">
        <v>2061176</v>
      </c>
      <c r="AS154" s="35"/>
      <c r="AT154" s="7">
        <f t="shared" si="102"/>
        <v>2151560</v>
      </c>
      <c r="AU154" s="57">
        <v>210763</v>
      </c>
      <c r="AV154" s="58">
        <v>197411</v>
      </c>
      <c r="AW154" s="35"/>
      <c r="AX154" s="7">
        <f t="shared" si="95"/>
        <v>143082161</v>
      </c>
      <c r="AY154" s="65">
        <f t="shared" si="108"/>
        <v>14409280</v>
      </c>
      <c r="AZ154" s="66">
        <f t="shared" si="109"/>
        <v>11781053</v>
      </c>
      <c r="BA154" s="35"/>
      <c r="BB154" s="7">
        <f t="shared" si="84"/>
        <v>186.28225108225109</v>
      </c>
      <c r="BC154" s="4">
        <f t="shared" si="85"/>
        <v>105.59268537074148</v>
      </c>
      <c r="BD154" s="9">
        <f t="shared" si="86"/>
        <v>244.32054455445544</v>
      </c>
      <c r="BE154" s="35"/>
      <c r="BF154" s="41">
        <f t="shared" si="103"/>
        <v>4.5479065205627708E-2</v>
      </c>
      <c r="BG154" s="43">
        <f t="shared" si="104"/>
        <v>2.5779464201841181E-2</v>
      </c>
      <c r="BH154" s="44">
        <f t="shared" si="105"/>
        <v>5.9648570447865097E-2</v>
      </c>
      <c r="BI154" s="35"/>
      <c r="BJ154" s="73" t="s">
        <v>47</v>
      </c>
      <c r="BK154" s="57"/>
      <c r="BL154" s="58"/>
      <c r="BM154" s="35"/>
      <c r="BN154" s="56"/>
      <c r="BO154" s="57"/>
      <c r="BP154" s="58"/>
      <c r="BQ154" s="35"/>
      <c r="BR154" s="56"/>
      <c r="BS154" s="57"/>
      <c r="BT154" s="58"/>
      <c r="BU154" s="35"/>
      <c r="BV154" s="56"/>
      <c r="BW154" s="57"/>
      <c r="BX154" s="58"/>
    </row>
    <row r="155" spans="1:76" x14ac:dyDescent="0.2">
      <c r="A155" s="4">
        <f t="shared" si="96"/>
        <v>1490000</v>
      </c>
      <c r="B155" s="4">
        <f t="shared" si="93"/>
        <v>1500000</v>
      </c>
      <c r="D155" s="7">
        <f t="shared" si="97"/>
        <v>10000</v>
      </c>
      <c r="E155" s="57">
        <v>8370</v>
      </c>
      <c r="F155" s="9">
        <f t="shared" si="87"/>
        <v>1630</v>
      </c>
      <c r="G155" s="58">
        <v>69976</v>
      </c>
      <c r="H155" s="9">
        <f t="shared" si="88"/>
        <v>8.3603345280764643</v>
      </c>
      <c r="I155" s="9">
        <f t="shared" si="89"/>
        <v>6.9976000000000003</v>
      </c>
      <c r="J155" s="4"/>
      <c r="K155" s="59">
        <v>4198</v>
      </c>
      <c r="L155" s="27">
        <f t="shared" si="98"/>
        <v>5802</v>
      </c>
      <c r="M155" s="57">
        <v>8077</v>
      </c>
      <c r="N155" s="30">
        <f t="shared" si="99"/>
        <v>-8070.0024000000003</v>
      </c>
      <c r="O155" s="35"/>
      <c r="P155" s="7">
        <f t="shared" si="100"/>
        <v>12275</v>
      </c>
      <c r="Q155" s="57">
        <v>1996</v>
      </c>
      <c r="R155" s="58">
        <v>883</v>
      </c>
      <c r="S155" s="4"/>
      <c r="T155" s="59">
        <v>66993</v>
      </c>
      <c r="U155" s="58">
        <v>1115784</v>
      </c>
      <c r="V155" s="35"/>
      <c r="W155" s="7">
        <f t="shared" si="101"/>
        <v>1182777</v>
      </c>
      <c r="X155" s="57">
        <v>541536</v>
      </c>
      <c r="Y155" s="58">
        <v>240176</v>
      </c>
      <c r="AA155" s="7">
        <f t="shared" si="90"/>
        <v>96.356578411405295</v>
      </c>
      <c r="AB155" s="4">
        <f t="shared" si="91"/>
        <v>271.31062124248496</v>
      </c>
      <c r="AC155" s="9">
        <f t="shared" si="92"/>
        <v>272</v>
      </c>
      <c r="AE155" s="7">
        <f t="shared" si="94"/>
        <v>59383501</v>
      </c>
      <c r="AF155" s="4">
        <f t="shared" si="106"/>
        <v>72159432</v>
      </c>
      <c r="AG155" s="9">
        <f t="shared" si="107"/>
        <v>13746064</v>
      </c>
      <c r="AI155" s="47">
        <f t="shared" si="78"/>
        <v>0.81466395112016299</v>
      </c>
      <c r="AJ155" s="48">
        <f t="shared" si="79"/>
        <v>5.0100200400801604</v>
      </c>
      <c r="AK155" s="49">
        <f t="shared" si="80"/>
        <v>11.325028312570781</v>
      </c>
      <c r="AM155" s="47">
        <f t="shared" si="81"/>
        <v>0.68187372708757632</v>
      </c>
      <c r="AN155" s="48">
        <f t="shared" si="82"/>
        <v>4.1933867735470942</v>
      </c>
      <c r="AO155" s="49">
        <f t="shared" si="83"/>
        <v>9.4790486976217441</v>
      </c>
      <c r="AQ155" s="59">
        <v>84601</v>
      </c>
      <c r="AR155" s="58">
        <v>2117928</v>
      </c>
      <c r="AS155" s="35"/>
      <c r="AT155" s="7">
        <f t="shared" si="102"/>
        <v>2202529</v>
      </c>
      <c r="AU155" s="57">
        <v>230104</v>
      </c>
      <c r="AV155" s="58">
        <v>220302</v>
      </c>
      <c r="AW155" s="35"/>
      <c r="AX155" s="7">
        <f t="shared" si="95"/>
        <v>145284690</v>
      </c>
      <c r="AY155" s="65">
        <f t="shared" si="108"/>
        <v>14639384</v>
      </c>
      <c r="AZ155" s="66">
        <f t="shared" si="109"/>
        <v>12001355</v>
      </c>
      <c r="BA155" s="35"/>
      <c r="BB155" s="7">
        <f t="shared" si="84"/>
        <v>179.43209775967412</v>
      </c>
      <c r="BC155" s="4">
        <f t="shared" si="85"/>
        <v>115.28256513026052</v>
      </c>
      <c r="BD155" s="9">
        <f t="shared" si="86"/>
        <v>249.49263873159683</v>
      </c>
      <c r="BE155" s="35"/>
      <c r="BF155" s="41">
        <f t="shared" si="103"/>
        <v>4.380666449210794E-2</v>
      </c>
      <c r="BG155" s="43">
        <f t="shared" si="104"/>
        <v>2.814515750250501E-2</v>
      </c>
      <c r="BH155" s="44">
        <f t="shared" si="105"/>
        <v>6.0911288752831257E-2</v>
      </c>
      <c r="BI155" s="35"/>
      <c r="BJ155" s="73" t="s">
        <v>47</v>
      </c>
      <c r="BK155" s="57"/>
      <c r="BL155" s="58"/>
      <c r="BM155" s="35"/>
      <c r="BN155" s="56"/>
      <c r="BO155" s="57"/>
      <c r="BP155" s="58"/>
      <c r="BQ155" s="35"/>
      <c r="BR155" s="56"/>
      <c r="BS155" s="57"/>
      <c r="BT155" s="58"/>
      <c r="BU155" s="35"/>
      <c r="BV155" s="56"/>
      <c r="BW155" s="57"/>
      <c r="BX155" s="58"/>
    </row>
    <row r="156" spans="1:76" x14ac:dyDescent="0.2">
      <c r="A156" s="4">
        <f t="shared" si="96"/>
        <v>1500000</v>
      </c>
      <c r="B156" s="4">
        <f t="shared" si="93"/>
        <v>1510000</v>
      </c>
      <c r="D156" s="7">
        <f t="shared" si="97"/>
        <v>10000</v>
      </c>
      <c r="E156" s="57">
        <v>8627</v>
      </c>
      <c r="F156" s="9">
        <f t="shared" si="87"/>
        <v>1373</v>
      </c>
      <c r="G156" s="58">
        <v>70606</v>
      </c>
      <c r="H156" s="9">
        <f t="shared" si="88"/>
        <v>8.1843050886750905</v>
      </c>
      <c r="I156" s="9">
        <f t="shared" si="89"/>
        <v>7.0606</v>
      </c>
      <c r="J156" s="4"/>
      <c r="K156" s="59">
        <v>4850</v>
      </c>
      <c r="L156" s="27">
        <f t="shared" si="98"/>
        <v>5150</v>
      </c>
      <c r="M156" s="57">
        <v>12204</v>
      </c>
      <c r="N156" s="30">
        <f t="shared" si="99"/>
        <v>-12196.939399999999</v>
      </c>
      <c r="O156" s="35"/>
      <c r="P156" s="7">
        <f t="shared" si="100"/>
        <v>17054</v>
      </c>
      <c r="Q156" s="57">
        <v>2000</v>
      </c>
      <c r="R156" s="58">
        <v>929</v>
      </c>
      <c r="S156" s="4"/>
      <c r="T156" s="59">
        <v>81336</v>
      </c>
      <c r="U156" s="58">
        <v>1298200</v>
      </c>
      <c r="V156" s="35"/>
      <c r="W156" s="7">
        <f t="shared" si="101"/>
        <v>1379536</v>
      </c>
      <c r="X156" s="57">
        <v>543664</v>
      </c>
      <c r="Y156" s="58">
        <v>252688</v>
      </c>
      <c r="AA156" s="7">
        <f t="shared" si="90"/>
        <v>80.892224698018055</v>
      </c>
      <c r="AB156" s="4">
        <f t="shared" si="91"/>
        <v>271.83199999999999</v>
      </c>
      <c r="AC156" s="9">
        <f t="shared" si="92"/>
        <v>272</v>
      </c>
      <c r="AE156" s="7">
        <f t="shared" si="94"/>
        <v>60763037</v>
      </c>
      <c r="AF156" s="4">
        <f t="shared" si="106"/>
        <v>72703096</v>
      </c>
      <c r="AG156" s="9">
        <f t="shared" si="107"/>
        <v>13998752</v>
      </c>
      <c r="AI156" s="47">
        <f t="shared" si="78"/>
        <v>0.58637269848715845</v>
      </c>
      <c r="AJ156" s="48">
        <f t="shared" si="79"/>
        <v>5</v>
      </c>
      <c r="AK156" s="49">
        <f t="shared" si="80"/>
        <v>10.764262648008611</v>
      </c>
      <c r="AM156" s="47">
        <f t="shared" si="81"/>
        <v>0.50586372698487159</v>
      </c>
      <c r="AN156" s="48">
        <f t="shared" si="82"/>
        <v>4.3135000000000003</v>
      </c>
      <c r="AO156" s="49">
        <f t="shared" si="83"/>
        <v>9.2863293864370284</v>
      </c>
      <c r="AQ156" s="59">
        <v>138055</v>
      </c>
      <c r="AR156" s="58">
        <v>3188592</v>
      </c>
      <c r="AS156" s="35"/>
      <c r="AT156" s="7">
        <f t="shared" si="102"/>
        <v>3326647</v>
      </c>
      <c r="AU156" s="57">
        <v>238918</v>
      </c>
      <c r="AV156" s="58">
        <v>222534</v>
      </c>
      <c r="AW156" s="35"/>
      <c r="AX156" s="7">
        <f t="shared" si="95"/>
        <v>148611337</v>
      </c>
      <c r="AY156" s="65">
        <f t="shared" si="108"/>
        <v>14878302</v>
      </c>
      <c r="AZ156" s="66">
        <f t="shared" si="109"/>
        <v>12223889</v>
      </c>
      <c r="BA156" s="35"/>
      <c r="BB156" s="7">
        <f t="shared" si="84"/>
        <v>195.06549783042101</v>
      </c>
      <c r="BC156" s="4">
        <f t="shared" si="85"/>
        <v>119.459</v>
      </c>
      <c r="BD156" s="9">
        <f t="shared" si="86"/>
        <v>239.54144241119482</v>
      </c>
      <c r="BE156" s="35"/>
      <c r="BF156" s="41">
        <f t="shared" si="103"/>
        <v>4.7623412556255129E-2</v>
      </c>
      <c r="BG156" s="43">
        <f t="shared" si="104"/>
        <v>2.9164794921875001E-2</v>
      </c>
      <c r="BH156" s="44">
        <f t="shared" si="105"/>
        <v>5.8481797463670611E-2</v>
      </c>
      <c r="BI156" s="35"/>
      <c r="BJ156" s="73" t="s">
        <v>47</v>
      </c>
      <c r="BK156" s="57"/>
      <c r="BL156" s="58"/>
      <c r="BM156" s="35"/>
      <c r="BN156" s="56"/>
      <c r="BO156" s="57"/>
      <c r="BP156" s="58"/>
      <c r="BQ156" s="35"/>
      <c r="BR156" s="56"/>
      <c r="BS156" s="57"/>
      <c r="BT156" s="58"/>
      <c r="BU156" s="35"/>
      <c r="BV156" s="56"/>
      <c r="BW156" s="57"/>
      <c r="BX156" s="58"/>
    </row>
    <row r="157" spans="1:76" x14ac:dyDescent="0.2">
      <c r="A157" s="4">
        <f t="shared" si="96"/>
        <v>1510000</v>
      </c>
      <c r="B157" s="4">
        <f t="shared" si="93"/>
        <v>1520000</v>
      </c>
      <c r="D157" s="7">
        <f t="shared" si="97"/>
        <v>10000</v>
      </c>
      <c r="E157" s="57">
        <v>8651</v>
      </c>
      <c r="F157" s="9">
        <f t="shared" si="87"/>
        <v>1349</v>
      </c>
      <c r="G157" s="58">
        <v>78912</v>
      </c>
      <c r="H157" s="9">
        <f t="shared" si="88"/>
        <v>9.1217200323662002</v>
      </c>
      <c r="I157" s="9">
        <f t="shared" si="89"/>
        <v>7.8912000000000004</v>
      </c>
      <c r="J157" s="4"/>
      <c r="K157" s="59">
        <v>5453</v>
      </c>
      <c r="L157" s="27">
        <f t="shared" si="98"/>
        <v>4547</v>
      </c>
      <c r="M157" s="57">
        <v>14665</v>
      </c>
      <c r="N157" s="30">
        <f t="shared" si="99"/>
        <v>-14657.1088</v>
      </c>
      <c r="O157" s="35"/>
      <c r="P157" s="7">
        <f t="shared" si="100"/>
        <v>20118</v>
      </c>
      <c r="Q157" s="57">
        <v>1998</v>
      </c>
      <c r="R157" s="58">
        <v>976</v>
      </c>
      <c r="S157" s="4"/>
      <c r="T157" s="59">
        <v>97983</v>
      </c>
      <c r="U157" s="58">
        <v>1470432</v>
      </c>
      <c r="V157" s="35"/>
      <c r="W157" s="7">
        <f t="shared" si="101"/>
        <v>1568415</v>
      </c>
      <c r="X157" s="57">
        <v>542672</v>
      </c>
      <c r="Y157" s="58">
        <v>265472</v>
      </c>
      <c r="AA157" s="7">
        <f t="shared" si="90"/>
        <v>77.960781389800175</v>
      </c>
      <c r="AB157" s="4">
        <f t="shared" si="91"/>
        <v>271.60760760760763</v>
      </c>
      <c r="AC157" s="9">
        <f t="shared" si="92"/>
        <v>272</v>
      </c>
      <c r="AE157" s="7">
        <f t="shared" si="94"/>
        <v>62331452</v>
      </c>
      <c r="AF157" s="4">
        <f t="shared" si="106"/>
        <v>73245768</v>
      </c>
      <c r="AG157" s="9">
        <f t="shared" si="107"/>
        <v>14264224</v>
      </c>
      <c r="AI157" s="47">
        <f t="shared" si="78"/>
        <v>0.49706730291281437</v>
      </c>
      <c r="AJ157" s="48">
        <f t="shared" si="79"/>
        <v>5.005005005005005</v>
      </c>
      <c r="AK157" s="49">
        <f t="shared" si="80"/>
        <v>10.245901639344263</v>
      </c>
      <c r="AM157" s="47">
        <f t="shared" si="81"/>
        <v>0.43001292374987571</v>
      </c>
      <c r="AN157" s="48">
        <f t="shared" si="82"/>
        <v>4.3298298298298299</v>
      </c>
      <c r="AO157" s="49">
        <f t="shared" si="83"/>
        <v>8.8637295081967213</v>
      </c>
      <c r="AQ157" s="59">
        <v>159468</v>
      </c>
      <c r="AR157" s="58">
        <v>3923936</v>
      </c>
      <c r="AS157" s="35"/>
      <c r="AT157" s="7">
        <f t="shared" si="102"/>
        <v>4083404</v>
      </c>
      <c r="AU157" s="57">
        <v>253923</v>
      </c>
      <c r="AV157" s="58">
        <v>241896</v>
      </c>
      <c r="AW157" s="35"/>
      <c r="AX157" s="7">
        <f t="shared" si="95"/>
        <v>152694741</v>
      </c>
      <c r="AY157" s="65">
        <f t="shared" si="108"/>
        <v>15132225</v>
      </c>
      <c r="AZ157" s="66">
        <f t="shared" si="109"/>
        <v>12465785</v>
      </c>
      <c r="BA157" s="35"/>
      <c r="BB157" s="7">
        <f t="shared" si="84"/>
        <v>202.9726612983398</v>
      </c>
      <c r="BC157" s="4">
        <f t="shared" si="85"/>
        <v>127.08858858858859</v>
      </c>
      <c r="BD157" s="9">
        <f t="shared" si="86"/>
        <v>247.84426229508196</v>
      </c>
      <c r="BE157" s="35"/>
      <c r="BF157" s="41">
        <f t="shared" si="103"/>
        <v>4.9553872387289991E-2</v>
      </c>
      <c r="BG157" s="43">
        <f t="shared" si="104"/>
        <v>3.1027487448385887E-2</v>
      </c>
      <c r="BH157" s="44">
        <f t="shared" si="105"/>
        <v>6.0508853099385244E-2</v>
      </c>
      <c r="BI157" s="35"/>
      <c r="BJ157" s="73" t="s">
        <v>47</v>
      </c>
      <c r="BK157" s="57"/>
      <c r="BL157" s="58"/>
      <c r="BM157" s="35"/>
      <c r="BN157" s="56"/>
      <c r="BO157" s="57"/>
      <c r="BP157" s="58"/>
      <c r="BQ157" s="35"/>
      <c r="BR157" s="56"/>
      <c r="BS157" s="57"/>
      <c r="BT157" s="58"/>
      <c r="BU157" s="35"/>
      <c r="BV157" s="56"/>
      <c r="BW157" s="57"/>
      <c r="BX157" s="58"/>
    </row>
    <row r="158" spans="1:76" x14ac:dyDescent="0.2">
      <c r="A158" s="4">
        <f t="shared" si="96"/>
        <v>1520000</v>
      </c>
      <c r="B158" s="4">
        <f t="shared" si="93"/>
        <v>1530000</v>
      </c>
      <c r="D158" s="7">
        <f t="shared" si="97"/>
        <v>10000</v>
      </c>
      <c r="E158" s="57">
        <v>8260</v>
      </c>
      <c r="F158" s="9">
        <f t="shared" si="87"/>
        <v>1740</v>
      </c>
      <c r="G158" s="58">
        <v>67525</v>
      </c>
      <c r="H158" s="9">
        <f t="shared" si="88"/>
        <v>8.174939467312349</v>
      </c>
      <c r="I158" s="9">
        <f t="shared" si="89"/>
        <v>6.7525000000000004</v>
      </c>
      <c r="J158" s="4"/>
      <c r="K158" s="59">
        <v>3909</v>
      </c>
      <c r="L158" s="27">
        <f t="shared" si="98"/>
        <v>6091</v>
      </c>
      <c r="M158" s="57">
        <v>11544</v>
      </c>
      <c r="N158" s="30">
        <f t="shared" si="99"/>
        <v>-11537.247499999999</v>
      </c>
      <c r="O158" s="35"/>
      <c r="P158" s="7">
        <f t="shared" si="100"/>
        <v>15453</v>
      </c>
      <c r="Q158" s="57">
        <v>1999</v>
      </c>
      <c r="R158" s="58">
        <v>820</v>
      </c>
      <c r="S158" s="4"/>
      <c r="T158" s="59">
        <v>73495</v>
      </c>
      <c r="U158" s="58">
        <v>1041736</v>
      </c>
      <c r="V158" s="35"/>
      <c r="W158" s="7">
        <f t="shared" si="101"/>
        <v>1115231</v>
      </c>
      <c r="X158" s="57">
        <v>542384</v>
      </c>
      <c r="Y158" s="58">
        <v>223040</v>
      </c>
      <c r="AA158" s="7">
        <f t="shared" si="90"/>
        <v>72.169222804633407</v>
      </c>
      <c r="AB158" s="4">
        <f t="shared" si="91"/>
        <v>271.32766383191597</v>
      </c>
      <c r="AC158" s="9">
        <f t="shared" si="92"/>
        <v>272</v>
      </c>
      <c r="AE158" s="7">
        <f t="shared" si="94"/>
        <v>63446683</v>
      </c>
      <c r="AF158" s="4">
        <f t="shared" si="106"/>
        <v>73788152</v>
      </c>
      <c r="AG158" s="9">
        <f t="shared" si="107"/>
        <v>14487264</v>
      </c>
      <c r="AI158" s="47">
        <f t="shared" si="78"/>
        <v>0.64712353588300009</v>
      </c>
      <c r="AJ158" s="48">
        <f t="shared" si="79"/>
        <v>5.002501250625313</v>
      </c>
      <c r="AK158" s="49">
        <f t="shared" si="80"/>
        <v>12.195121951219512</v>
      </c>
      <c r="AM158" s="47">
        <f t="shared" si="81"/>
        <v>0.5345240406393581</v>
      </c>
      <c r="AN158" s="48">
        <f t="shared" si="82"/>
        <v>4.1320660330165087</v>
      </c>
      <c r="AO158" s="49">
        <f t="shared" si="83"/>
        <v>10.073170731707316</v>
      </c>
      <c r="AQ158" s="59">
        <v>162554</v>
      </c>
      <c r="AR158" s="58">
        <v>3019488</v>
      </c>
      <c r="AS158" s="35"/>
      <c r="AT158" s="7">
        <f t="shared" si="102"/>
        <v>3182042</v>
      </c>
      <c r="AU158" s="57">
        <v>216715</v>
      </c>
      <c r="AV158" s="58">
        <v>203710</v>
      </c>
      <c r="AW158" s="35"/>
      <c r="AX158" s="7">
        <f t="shared" si="95"/>
        <v>155876783</v>
      </c>
      <c r="AY158" s="65">
        <f t="shared" si="108"/>
        <v>15348940</v>
      </c>
      <c r="AZ158" s="66">
        <f t="shared" si="109"/>
        <v>12669495</v>
      </c>
      <c r="BA158" s="35"/>
      <c r="BB158" s="7">
        <f t="shared" si="84"/>
        <v>205.91742703682132</v>
      </c>
      <c r="BC158" s="4">
        <f t="shared" si="85"/>
        <v>108.41170585292646</v>
      </c>
      <c r="BD158" s="9">
        <f t="shared" si="86"/>
        <v>248.42682926829269</v>
      </c>
      <c r="BE158" s="35"/>
      <c r="BF158" s="41">
        <f t="shared" si="103"/>
        <v>5.0272809335161456E-2</v>
      </c>
      <c r="BG158" s="43">
        <f t="shared" si="104"/>
        <v>2.6467701624249624E-2</v>
      </c>
      <c r="BH158" s="44">
        <f t="shared" si="105"/>
        <v>6.0651081364329271E-2</v>
      </c>
      <c r="BI158" s="35"/>
      <c r="BJ158" s="73" t="s">
        <v>47</v>
      </c>
      <c r="BK158" s="57"/>
      <c r="BL158" s="58"/>
      <c r="BM158" s="35"/>
      <c r="BN158" s="56"/>
      <c r="BO158" s="57"/>
      <c r="BP158" s="58"/>
      <c r="BQ158" s="35"/>
      <c r="BR158" s="56"/>
      <c r="BS158" s="57"/>
      <c r="BT158" s="58"/>
      <c r="BU158" s="35"/>
      <c r="BV158" s="56"/>
      <c r="BW158" s="57"/>
      <c r="BX158" s="58"/>
    </row>
    <row r="159" spans="1:76" x14ac:dyDescent="0.2">
      <c r="A159" s="4">
        <f t="shared" si="96"/>
        <v>1530000</v>
      </c>
      <c r="B159" s="4">
        <f t="shared" si="93"/>
        <v>1540000</v>
      </c>
      <c r="D159" s="7">
        <f t="shared" si="97"/>
        <v>10000</v>
      </c>
      <c r="E159" s="57">
        <v>8523</v>
      </c>
      <c r="F159" s="9">
        <f t="shared" si="87"/>
        <v>1477</v>
      </c>
      <c r="G159" s="58">
        <v>70997</v>
      </c>
      <c r="H159" s="9">
        <f t="shared" si="88"/>
        <v>8.3300481051273021</v>
      </c>
      <c r="I159" s="9">
        <f t="shared" si="89"/>
        <v>7.0997000000000003</v>
      </c>
      <c r="J159" s="4"/>
      <c r="K159" s="59">
        <v>3950</v>
      </c>
      <c r="L159" s="27">
        <f t="shared" si="98"/>
        <v>6050</v>
      </c>
      <c r="M159" s="57">
        <v>8133</v>
      </c>
      <c r="N159" s="30">
        <f t="shared" si="99"/>
        <v>-8125.9003000000002</v>
      </c>
      <c r="O159" s="35"/>
      <c r="P159" s="7">
        <f t="shared" si="100"/>
        <v>12083</v>
      </c>
      <c r="Q159" s="57">
        <v>1999</v>
      </c>
      <c r="R159" s="58">
        <v>969</v>
      </c>
      <c r="S159" s="4"/>
      <c r="T159" s="59">
        <v>64745</v>
      </c>
      <c r="U159" s="58">
        <v>1050944</v>
      </c>
      <c r="V159" s="35"/>
      <c r="W159" s="7">
        <f t="shared" si="101"/>
        <v>1115689</v>
      </c>
      <c r="X159" s="57">
        <v>542752</v>
      </c>
      <c r="Y159" s="58">
        <v>263568</v>
      </c>
      <c r="AA159" s="7">
        <f t="shared" si="90"/>
        <v>92.335429942894976</v>
      </c>
      <c r="AB159" s="4">
        <f t="shared" si="91"/>
        <v>271.51175587793898</v>
      </c>
      <c r="AC159" s="9">
        <f t="shared" si="92"/>
        <v>272</v>
      </c>
      <c r="AE159" s="7">
        <f t="shared" si="94"/>
        <v>64562372</v>
      </c>
      <c r="AF159" s="4">
        <f t="shared" si="106"/>
        <v>74330904</v>
      </c>
      <c r="AG159" s="9">
        <f t="shared" si="107"/>
        <v>14750832</v>
      </c>
      <c r="AI159" s="47">
        <f t="shared" si="78"/>
        <v>0.82760903749068937</v>
      </c>
      <c r="AJ159" s="48">
        <f t="shared" si="79"/>
        <v>5.002501250625313</v>
      </c>
      <c r="AK159" s="49">
        <f t="shared" si="80"/>
        <v>10.319917440660475</v>
      </c>
      <c r="AM159" s="47">
        <f t="shared" si="81"/>
        <v>0.70537118265331455</v>
      </c>
      <c r="AN159" s="48">
        <f t="shared" si="82"/>
        <v>4.2636318159079538</v>
      </c>
      <c r="AO159" s="49">
        <f t="shared" si="83"/>
        <v>8.795665634674922</v>
      </c>
      <c r="AQ159" s="59">
        <v>96149</v>
      </c>
      <c r="AR159" s="58">
        <v>2148760</v>
      </c>
      <c r="AS159" s="35"/>
      <c r="AT159" s="7">
        <f t="shared" si="102"/>
        <v>2244909</v>
      </c>
      <c r="AU159" s="57">
        <v>249815</v>
      </c>
      <c r="AV159" s="58">
        <v>237433</v>
      </c>
      <c r="AW159" s="35"/>
      <c r="AX159" s="7">
        <f t="shared" si="95"/>
        <v>158121692</v>
      </c>
      <c r="AY159" s="65">
        <f t="shared" si="108"/>
        <v>15598755</v>
      </c>
      <c r="AZ159" s="66">
        <f t="shared" si="109"/>
        <v>12906928</v>
      </c>
      <c r="BA159" s="35"/>
      <c r="BB159" s="7">
        <f t="shared" si="84"/>
        <v>185.7906976744186</v>
      </c>
      <c r="BC159" s="4">
        <f t="shared" si="85"/>
        <v>124.96998499249625</v>
      </c>
      <c r="BD159" s="9">
        <f t="shared" si="86"/>
        <v>245.02889576883385</v>
      </c>
      <c r="BE159" s="35"/>
      <c r="BF159" s="41">
        <f t="shared" si="103"/>
        <v>4.5359057049418602E-2</v>
      </c>
      <c r="BG159" s="43">
        <f t="shared" si="104"/>
        <v>3.0510250242308655E-2</v>
      </c>
      <c r="BH159" s="44">
        <f t="shared" si="105"/>
        <v>5.9821507756062951E-2</v>
      </c>
      <c r="BI159" s="35"/>
      <c r="BJ159" s="73" t="s">
        <v>47</v>
      </c>
      <c r="BK159" s="57"/>
      <c r="BL159" s="58"/>
      <c r="BM159" s="35"/>
      <c r="BN159" s="56"/>
      <c r="BO159" s="57"/>
      <c r="BP159" s="58"/>
      <c r="BQ159" s="35"/>
      <c r="BR159" s="56"/>
      <c r="BS159" s="57"/>
      <c r="BT159" s="58"/>
      <c r="BU159" s="35"/>
      <c r="BV159" s="56"/>
      <c r="BW159" s="57"/>
      <c r="BX159" s="58"/>
    </row>
    <row r="160" spans="1:76" x14ac:dyDescent="0.2">
      <c r="A160" s="4">
        <f t="shared" si="96"/>
        <v>1540000</v>
      </c>
      <c r="B160" s="4">
        <f t="shared" si="93"/>
        <v>1550000</v>
      </c>
      <c r="D160" s="7">
        <f t="shared" si="97"/>
        <v>10000</v>
      </c>
      <c r="E160" s="57">
        <v>8473</v>
      </c>
      <c r="F160" s="9">
        <f t="shared" si="87"/>
        <v>1527</v>
      </c>
      <c r="G160" s="58">
        <v>75159</v>
      </c>
      <c r="H160" s="9">
        <f t="shared" si="88"/>
        <v>8.8704118966127705</v>
      </c>
      <c r="I160" s="9">
        <f t="shared" si="89"/>
        <v>7.5159000000000002</v>
      </c>
      <c r="J160" s="4"/>
      <c r="K160" s="59">
        <v>3677</v>
      </c>
      <c r="L160" s="27">
        <f t="shared" si="98"/>
        <v>6323</v>
      </c>
      <c r="M160" s="57">
        <v>7858</v>
      </c>
      <c r="N160" s="30">
        <f t="shared" si="99"/>
        <v>-7850.4840999999997</v>
      </c>
      <c r="O160" s="35"/>
      <c r="P160" s="7">
        <f t="shared" si="100"/>
        <v>11535</v>
      </c>
      <c r="Q160" s="57">
        <v>1999</v>
      </c>
      <c r="R160" s="58">
        <v>972</v>
      </c>
      <c r="S160" s="4"/>
      <c r="T160" s="59">
        <v>57742</v>
      </c>
      <c r="U160" s="58">
        <v>967072</v>
      </c>
      <c r="V160" s="35"/>
      <c r="W160" s="7">
        <f t="shared" si="101"/>
        <v>1024814</v>
      </c>
      <c r="X160" s="57">
        <v>542464</v>
      </c>
      <c r="Y160" s="58">
        <v>264384</v>
      </c>
      <c r="AA160" s="7">
        <f t="shared" si="90"/>
        <v>88.843866493281311</v>
      </c>
      <c r="AB160" s="4">
        <f t="shared" si="91"/>
        <v>271.36768384192095</v>
      </c>
      <c r="AC160" s="9">
        <f t="shared" si="92"/>
        <v>272</v>
      </c>
      <c r="AE160" s="7">
        <f t="shared" si="94"/>
        <v>65587186</v>
      </c>
      <c r="AF160" s="4">
        <f t="shared" si="106"/>
        <v>74873368</v>
      </c>
      <c r="AG160" s="9">
        <f t="shared" si="107"/>
        <v>15015216</v>
      </c>
      <c r="AI160" s="47">
        <f t="shared" si="78"/>
        <v>0.86692674469007369</v>
      </c>
      <c r="AJ160" s="48">
        <f t="shared" si="79"/>
        <v>5.002501250625313</v>
      </c>
      <c r="AK160" s="49">
        <f t="shared" si="80"/>
        <v>10.2880658436214</v>
      </c>
      <c r="AM160" s="47">
        <f t="shared" si="81"/>
        <v>0.73454703077589945</v>
      </c>
      <c r="AN160" s="48">
        <f t="shared" si="82"/>
        <v>4.238619309654827</v>
      </c>
      <c r="AO160" s="49">
        <f t="shared" si="83"/>
        <v>8.7170781893004108</v>
      </c>
      <c r="AQ160" s="59">
        <v>82558</v>
      </c>
      <c r="AR160" s="58">
        <v>1971952</v>
      </c>
      <c r="AS160" s="35"/>
      <c r="AT160" s="7">
        <f t="shared" si="102"/>
        <v>2054510</v>
      </c>
      <c r="AU160" s="57">
        <v>255765</v>
      </c>
      <c r="AV160" s="58">
        <v>246346</v>
      </c>
      <c r="AW160" s="35"/>
      <c r="AX160" s="7">
        <f t="shared" si="95"/>
        <v>160176202</v>
      </c>
      <c r="AY160" s="65">
        <f t="shared" si="108"/>
        <v>15854520</v>
      </c>
      <c r="AZ160" s="66">
        <f t="shared" si="109"/>
        <v>13153274</v>
      </c>
      <c r="BA160" s="35"/>
      <c r="BB160" s="7">
        <f t="shared" si="84"/>
        <v>178.11096662332034</v>
      </c>
      <c r="BC160" s="4">
        <f t="shared" si="85"/>
        <v>127.9464732366183</v>
      </c>
      <c r="BD160" s="9">
        <f t="shared" si="86"/>
        <v>253.44238683127571</v>
      </c>
      <c r="BE160" s="35"/>
      <c r="BF160" s="41">
        <f t="shared" si="103"/>
        <v>4.3484122710771567E-2</v>
      </c>
      <c r="BG160" s="43">
        <f t="shared" si="104"/>
        <v>3.1236931942533765E-2</v>
      </c>
      <c r="BH160" s="44">
        <f t="shared" si="105"/>
        <v>6.1875582722479422E-2</v>
      </c>
      <c r="BI160" s="35"/>
      <c r="BJ160" s="73" t="s">
        <v>47</v>
      </c>
      <c r="BK160" s="57"/>
      <c r="BL160" s="58"/>
      <c r="BM160" s="35"/>
      <c r="BN160" s="56"/>
      <c r="BO160" s="57"/>
      <c r="BP160" s="58"/>
      <c r="BQ160" s="35"/>
      <c r="BR160" s="56"/>
      <c r="BS160" s="57"/>
      <c r="BT160" s="58"/>
      <c r="BU160" s="35"/>
      <c r="BV160" s="56"/>
      <c r="BW160" s="57"/>
      <c r="BX160" s="58"/>
    </row>
    <row r="161" spans="1:76" x14ac:dyDescent="0.2">
      <c r="A161" s="4">
        <f t="shared" si="96"/>
        <v>1550000</v>
      </c>
      <c r="B161" s="4">
        <f t="shared" si="93"/>
        <v>1560000</v>
      </c>
      <c r="D161" s="7">
        <f t="shared" si="97"/>
        <v>10000</v>
      </c>
      <c r="E161" s="57">
        <v>8544</v>
      </c>
      <c r="F161" s="9">
        <f t="shared" si="87"/>
        <v>1456</v>
      </c>
      <c r="G161" s="58">
        <v>74706</v>
      </c>
      <c r="H161" s="9">
        <f t="shared" si="88"/>
        <v>8.7436797752808992</v>
      </c>
      <c r="I161" s="9">
        <f t="shared" si="89"/>
        <v>7.4706000000000001</v>
      </c>
      <c r="J161" s="4"/>
      <c r="K161" s="59">
        <v>3554</v>
      </c>
      <c r="L161" s="27">
        <f t="shared" si="98"/>
        <v>6446</v>
      </c>
      <c r="M161" s="57">
        <v>9793</v>
      </c>
      <c r="N161" s="30">
        <f t="shared" si="99"/>
        <v>-9785.5293999999994</v>
      </c>
      <c r="O161" s="35"/>
      <c r="P161" s="7">
        <f t="shared" si="100"/>
        <v>13347</v>
      </c>
      <c r="Q161" s="57">
        <v>1999</v>
      </c>
      <c r="R161" s="58">
        <v>991</v>
      </c>
      <c r="S161" s="4"/>
      <c r="T161" s="59">
        <v>59447</v>
      </c>
      <c r="U161" s="58">
        <v>926952</v>
      </c>
      <c r="V161" s="35"/>
      <c r="W161" s="7">
        <f t="shared" si="101"/>
        <v>986399</v>
      </c>
      <c r="X161" s="57">
        <v>542376</v>
      </c>
      <c r="Y161" s="58">
        <v>269552</v>
      </c>
      <c r="AA161" s="7">
        <f t="shared" si="90"/>
        <v>73.904173222446985</v>
      </c>
      <c r="AB161" s="4">
        <f t="shared" si="91"/>
        <v>271.32366183091546</v>
      </c>
      <c r="AC161" s="9">
        <f t="shared" si="92"/>
        <v>272</v>
      </c>
      <c r="AE161" s="7">
        <f t="shared" si="94"/>
        <v>66573585</v>
      </c>
      <c r="AF161" s="4">
        <f t="shared" si="106"/>
        <v>75415744</v>
      </c>
      <c r="AG161" s="9">
        <f t="shared" si="107"/>
        <v>15284768</v>
      </c>
      <c r="AI161" s="47">
        <f t="shared" si="78"/>
        <v>0.749232037161909</v>
      </c>
      <c r="AJ161" s="48">
        <f t="shared" si="79"/>
        <v>5.002501250625313</v>
      </c>
      <c r="AK161" s="49">
        <f t="shared" si="80"/>
        <v>10.090817356205852</v>
      </c>
      <c r="AM161" s="47">
        <f t="shared" si="81"/>
        <v>0.64014385255113504</v>
      </c>
      <c r="AN161" s="48">
        <f t="shared" si="82"/>
        <v>4.2741370685342668</v>
      </c>
      <c r="AO161" s="49">
        <f t="shared" si="83"/>
        <v>8.6215943491422813</v>
      </c>
      <c r="AQ161" s="59">
        <v>105085</v>
      </c>
      <c r="AR161" s="58">
        <v>2374320</v>
      </c>
      <c r="AS161" s="35"/>
      <c r="AT161" s="7">
        <f t="shared" si="102"/>
        <v>2479405</v>
      </c>
      <c r="AU161" s="57">
        <v>255707</v>
      </c>
      <c r="AV161" s="58">
        <v>245468</v>
      </c>
      <c r="AW161" s="35"/>
      <c r="AX161" s="7">
        <f t="shared" si="95"/>
        <v>162655607</v>
      </c>
      <c r="AY161" s="65">
        <f t="shared" si="108"/>
        <v>16110227</v>
      </c>
      <c r="AZ161" s="66">
        <f t="shared" si="109"/>
        <v>13398742</v>
      </c>
      <c r="BA161" s="35"/>
      <c r="BB161" s="7">
        <f t="shared" si="84"/>
        <v>185.7649659099423</v>
      </c>
      <c r="BC161" s="4">
        <f t="shared" si="85"/>
        <v>127.91745872936468</v>
      </c>
      <c r="BD161" s="9">
        <f t="shared" si="86"/>
        <v>247.69727547931382</v>
      </c>
      <c r="BE161" s="35"/>
      <c r="BF161" s="41">
        <f t="shared" si="103"/>
        <v>4.5352774880357008E-2</v>
      </c>
      <c r="BG161" s="43">
        <f t="shared" si="104"/>
        <v>3.1229848322598799E-2</v>
      </c>
      <c r="BH161" s="44">
        <f t="shared" si="105"/>
        <v>6.047296764631685E-2</v>
      </c>
      <c r="BI161" s="35"/>
      <c r="BJ161" s="73" t="s">
        <v>47</v>
      </c>
      <c r="BK161" s="57"/>
      <c r="BL161" s="58"/>
      <c r="BM161" s="35"/>
      <c r="BN161" s="56"/>
      <c r="BO161" s="57"/>
      <c r="BP161" s="58"/>
      <c r="BQ161" s="35"/>
      <c r="BR161" s="56"/>
      <c r="BS161" s="57"/>
      <c r="BT161" s="58"/>
      <c r="BU161" s="35"/>
      <c r="BV161" s="56"/>
      <c r="BW161" s="57"/>
      <c r="BX161" s="58"/>
    </row>
    <row r="162" spans="1:76" x14ac:dyDescent="0.2">
      <c r="A162" s="4">
        <f t="shared" si="96"/>
        <v>1560000</v>
      </c>
      <c r="B162" s="4">
        <f t="shared" si="93"/>
        <v>1570000</v>
      </c>
      <c r="D162" s="7">
        <f t="shared" si="97"/>
        <v>10000</v>
      </c>
      <c r="E162" s="57">
        <v>8340</v>
      </c>
      <c r="F162" s="9">
        <f t="shared" si="87"/>
        <v>1660</v>
      </c>
      <c r="G162" s="58">
        <v>64322</v>
      </c>
      <c r="H162" s="9">
        <f t="shared" si="88"/>
        <v>7.7124700239808153</v>
      </c>
      <c r="I162" s="9">
        <f t="shared" si="89"/>
        <v>6.4321999999999999</v>
      </c>
      <c r="J162" s="4"/>
      <c r="K162" s="59">
        <v>3159</v>
      </c>
      <c r="L162" s="27">
        <f t="shared" si="98"/>
        <v>6841</v>
      </c>
      <c r="M162" s="57">
        <v>5965</v>
      </c>
      <c r="N162" s="30">
        <f t="shared" si="99"/>
        <v>-5958.5677999999998</v>
      </c>
      <c r="O162" s="35"/>
      <c r="P162" s="7">
        <f t="shared" si="100"/>
        <v>9124</v>
      </c>
      <c r="Q162" s="57">
        <v>1999</v>
      </c>
      <c r="R162" s="58">
        <v>846</v>
      </c>
      <c r="S162" s="4"/>
      <c r="T162" s="59">
        <v>45521</v>
      </c>
      <c r="U162" s="58">
        <v>828080</v>
      </c>
      <c r="V162" s="35"/>
      <c r="W162" s="7">
        <f t="shared" si="101"/>
        <v>873601</v>
      </c>
      <c r="X162" s="57">
        <v>541448</v>
      </c>
      <c r="Y162" s="58">
        <v>230112</v>
      </c>
      <c r="AA162" s="7">
        <f t="shared" si="90"/>
        <v>95.747588776852254</v>
      </c>
      <c r="AB162" s="4">
        <f t="shared" si="91"/>
        <v>270.85942971485741</v>
      </c>
      <c r="AC162" s="9">
        <f t="shared" si="92"/>
        <v>272</v>
      </c>
      <c r="AE162" s="7">
        <f t="shared" si="94"/>
        <v>67447186</v>
      </c>
      <c r="AF162" s="4">
        <f t="shared" si="106"/>
        <v>75957192</v>
      </c>
      <c r="AG162" s="9">
        <f t="shared" si="107"/>
        <v>15514880</v>
      </c>
      <c r="AI162" s="47">
        <f t="shared" si="78"/>
        <v>1.0960105217010083</v>
      </c>
      <c r="AJ162" s="48">
        <f t="shared" si="79"/>
        <v>5.002501250625313</v>
      </c>
      <c r="AK162" s="49">
        <f t="shared" si="80"/>
        <v>11.82033096926714</v>
      </c>
      <c r="AM162" s="47">
        <f t="shared" si="81"/>
        <v>0.91407277509864093</v>
      </c>
      <c r="AN162" s="48">
        <f t="shared" si="82"/>
        <v>4.172086043021511</v>
      </c>
      <c r="AO162" s="49">
        <f t="shared" si="83"/>
        <v>9.8581560283687946</v>
      </c>
      <c r="AQ162" s="59">
        <v>63275</v>
      </c>
      <c r="AR162" s="58">
        <v>1546592</v>
      </c>
      <c r="AS162" s="35"/>
      <c r="AT162" s="7">
        <f t="shared" si="102"/>
        <v>1609867</v>
      </c>
      <c r="AU162" s="57">
        <v>220541</v>
      </c>
      <c r="AV162" s="58">
        <v>205780</v>
      </c>
      <c r="AW162" s="35"/>
      <c r="AX162" s="7">
        <f t="shared" si="95"/>
        <v>164265474</v>
      </c>
      <c r="AY162" s="65">
        <f t="shared" si="108"/>
        <v>16330768</v>
      </c>
      <c r="AZ162" s="66">
        <f t="shared" si="109"/>
        <v>13604522</v>
      </c>
      <c r="BA162" s="35"/>
      <c r="BB162" s="7">
        <f t="shared" si="84"/>
        <v>176.44311705392371</v>
      </c>
      <c r="BC162" s="4">
        <f t="shared" si="85"/>
        <v>110.32566283141571</v>
      </c>
      <c r="BD162" s="9">
        <f t="shared" si="86"/>
        <v>243.2387706855792</v>
      </c>
      <c r="BE162" s="35"/>
      <c r="BF162" s="41">
        <f t="shared" si="103"/>
        <v>4.3076932874493094E-2</v>
      </c>
      <c r="BG162" s="43">
        <f t="shared" si="104"/>
        <v>2.6934976277201102E-2</v>
      </c>
      <c r="BH162" s="44">
        <f t="shared" si="105"/>
        <v>5.9384465499408984E-2</v>
      </c>
      <c r="BI162" s="35"/>
      <c r="BJ162" s="73" t="s">
        <v>47</v>
      </c>
      <c r="BK162" s="57"/>
      <c r="BL162" s="58"/>
      <c r="BM162" s="35"/>
      <c r="BN162" s="56"/>
      <c r="BO162" s="57"/>
      <c r="BP162" s="58"/>
      <c r="BQ162" s="35"/>
      <c r="BR162" s="56"/>
      <c r="BS162" s="57"/>
      <c r="BT162" s="58"/>
      <c r="BU162" s="35"/>
      <c r="BV162" s="56"/>
      <c r="BW162" s="57"/>
      <c r="BX162" s="58"/>
    </row>
    <row r="163" spans="1:76" x14ac:dyDescent="0.2">
      <c r="A163" s="4">
        <f t="shared" si="96"/>
        <v>1570000</v>
      </c>
      <c r="B163" s="4">
        <f t="shared" si="93"/>
        <v>1580000</v>
      </c>
      <c r="D163" s="7">
        <f t="shared" si="97"/>
        <v>10000</v>
      </c>
      <c r="E163" s="57">
        <v>8586</v>
      </c>
      <c r="F163" s="9">
        <f t="shared" si="87"/>
        <v>1414</v>
      </c>
      <c r="G163" s="58">
        <v>72398</v>
      </c>
      <c r="H163" s="9">
        <f t="shared" si="88"/>
        <v>8.432098765432098</v>
      </c>
      <c r="I163" s="9">
        <f t="shared" si="89"/>
        <v>7.2397999999999998</v>
      </c>
      <c r="J163" s="4"/>
      <c r="K163" s="59">
        <v>3345</v>
      </c>
      <c r="L163" s="27">
        <f t="shared" si="98"/>
        <v>6655</v>
      </c>
      <c r="M163" s="57">
        <v>5754</v>
      </c>
      <c r="N163" s="30">
        <f t="shared" si="99"/>
        <v>-5746.7601999999997</v>
      </c>
      <c r="O163" s="35"/>
      <c r="P163" s="7">
        <f t="shared" si="100"/>
        <v>9099</v>
      </c>
      <c r="Q163" s="57">
        <v>1998</v>
      </c>
      <c r="R163" s="58">
        <v>931</v>
      </c>
      <c r="S163" s="4"/>
      <c r="T163" s="59">
        <v>49737</v>
      </c>
      <c r="U163" s="58">
        <v>874912</v>
      </c>
      <c r="V163" s="35"/>
      <c r="W163" s="7">
        <f t="shared" si="101"/>
        <v>924649</v>
      </c>
      <c r="X163" s="57">
        <v>541760</v>
      </c>
      <c r="Y163" s="58">
        <v>253232</v>
      </c>
      <c r="AA163" s="7">
        <f t="shared" si="90"/>
        <v>101.6209473568524</v>
      </c>
      <c r="AB163" s="4">
        <f t="shared" si="91"/>
        <v>271.15115115115117</v>
      </c>
      <c r="AC163" s="9">
        <f t="shared" si="92"/>
        <v>272</v>
      </c>
      <c r="AE163" s="7">
        <f t="shared" si="94"/>
        <v>68371835</v>
      </c>
      <c r="AF163" s="4">
        <f t="shared" si="106"/>
        <v>76498952</v>
      </c>
      <c r="AG163" s="9">
        <f t="shared" si="107"/>
        <v>15768112</v>
      </c>
      <c r="AI163" s="47">
        <f t="shared" si="78"/>
        <v>1.0990218705352237</v>
      </c>
      <c r="AJ163" s="48">
        <f t="shared" si="79"/>
        <v>5.005005005005005</v>
      </c>
      <c r="AK163" s="49">
        <f t="shared" si="80"/>
        <v>10.741138560687434</v>
      </c>
      <c r="AM163" s="47">
        <f t="shared" si="81"/>
        <v>0.94362017804154308</v>
      </c>
      <c r="AN163" s="48">
        <f t="shared" si="82"/>
        <v>4.2972972972972974</v>
      </c>
      <c r="AO163" s="49">
        <f t="shared" si="83"/>
        <v>9.2223415682062306</v>
      </c>
      <c r="AQ163" s="59">
        <v>59402</v>
      </c>
      <c r="AR163" s="58">
        <v>1482960</v>
      </c>
      <c r="AS163" s="35"/>
      <c r="AT163" s="7">
        <f t="shared" si="102"/>
        <v>1542362</v>
      </c>
      <c r="AU163" s="57">
        <v>242273</v>
      </c>
      <c r="AV163" s="58">
        <v>233090</v>
      </c>
      <c r="AW163" s="35"/>
      <c r="AX163" s="7">
        <f t="shared" si="95"/>
        <v>165807836</v>
      </c>
      <c r="AY163" s="65">
        <f t="shared" si="108"/>
        <v>16573041</v>
      </c>
      <c r="AZ163" s="66">
        <f t="shared" si="109"/>
        <v>13837612</v>
      </c>
      <c r="BA163" s="35"/>
      <c r="BB163" s="7">
        <f t="shared" si="84"/>
        <v>169.50895702824485</v>
      </c>
      <c r="BC163" s="4">
        <f t="shared" si="85"/>
        <v>121.25775775775776</v>
      </c>
      <c r="BD163" s="9">
        <f t="shared" si="86"/>
        <v>250.36519871106339</v>
      </c>
      <c r="BE163" s="35"/>
      <c r="BF163" s="41">
        <f t="shared" si="103"/>
        <v>4.138402271197384E-2</v>
      </c>
      <c r="BG163" s="43">
        <f t="shared" si="104"/>
        <v>2.9603944765077578E-2</v>
      </c>
      <c r="BH163" s="44">
        <f t="shared" si="105"/>
        <v>6.1124316091568209E-2</v>
      </c>
      <c r="BI163" s="35"/>
      <c r="BJ163" s="73" t="s">
        <v>47</v>
      </c>
      <c r="BK163" s="57"/>
      <c r="BL163" s="58"/>
      <c r="BM163" s="35"/>
      <c r="BN163" s="56"/>
      <c r="BO163" s="57"/>
      <c r="BP163" s="58"/>
      <c r="BQ163" s="35"/>
      <c r="BR163" s="56"/>
      <c r="BS163" s="57"/>
      <c r="BT163" s="58"/>
      <c r="BU163" s="35"/>
      <c r="BV163" s="56"/>
      <c r="BW163" s="57"/>
      <c r="BX163" s="58"/>
    </row>
    <row r="164" spans="1:76" x14ac:dyDescent="0.2">
      <c r="A164" s="4">
        <f t="shared" si="96"/>
        <v>1580000</v>
      </c>
      <c r="B164" s="4">
        <f t="shared" si="93"/>
        <v>1590000</v>
      </c>
      <c r="D164" s="7">
        <f t="shared" si="97"/>
        <v>10000</v>
      </c>
      <c r="E164" s="57">
        <v>8501</v>
      </c>
      <c r="F164" s="9">
        <f t="shared" si="87"/>
        <v>1499</v>
      </c>
      <c r="G164" s="58">
        <v>84203</v>
      </c>
      <c r="H164" s="9">
        <f t="shared" si="88"/>
        <v>9.905069991765675</v>
      </c>
      <c r="I164" s="9">
        <f t="shared" si="89"/>
        <v>8.4202999999999992</v>
      </c>
      <c r="J164" s="4"/>
      <c r="K164" s="59">
        <v>3723</v>
      </c>
      <c r="L164" s="27">
        <f t="shared" si="98"/>
        <v>6277</v>
      </c>
      <c r="M164" s="57">
        <v>9509</v>
      </c>
      <c r="N164" s="30">
        <f t="shared" si="99"/>
        <v>-9500.5797000000002</v>
      </c>
      <c r="O164" s="35"/>
      <c r="P164" s="7">
        <f t="shared" si="100"/>
        <v>13232</v>
      </c>
      <c r="Q164" s="57">
        <v>2000</v>
      </c>
      <c r="R164" s="58">
        <v>1007</v>
      </c>
      <c r="S164" s="4"/>
      <c r="T164" s="59">
        <v>65957</v>
      </c>
      <c r="U164" s="58">
        <v>964312</v>
      </c>
      <c r="V164" s="35"/>
      <c r="W164" s="7">
        <f t="shared" si="101"/>
        <v>1030269</v>
      </c>
      <c r="X164" s="57">
        <v>542600</v>
      </c>
      <c r="Y164" s="58">
        <v>273904</v>
      </c>
      <c r="AA164" s="7">
        <f t="shared" si="90"/>
        <v>77.861925634824672</v>
      </c>
      <c r="AB164" s="4">
        <f t="shared" si="91"/>
        <v>271.3</v>
      </c>
      <c r="AC164" s="9">
        <f t="shared" si="92"/>
        <v>272</v>
      </c>
      <c r="AE164" s="7">
        <f t="shared" si="94"/>
        <v>69402104</v>
      </c>
      <c r="AF164" s="4">
        <f t="shared" si="106"/>
        <v>77041552</v>
      </c>
      <c r="AG164" s="9">
        <f t="shared" si="107"/>
        <v>16042016</v>
      </c>
      <c r="AI164" s="47">
        <f t="shared" si="78"/>
        <v>0.75574365175332525</v>
      </c>
      <c r="AJ164" s="48">
        <f t="shared" si="79"/>
        <v>5</v>
      </c>
      <c r="AK164" s="49">
        <f t="shared" si="80"/>
        <v>9.9304865938430975</v>
      </c>
      <c r="AM164" s="47">
        <f t="shared" si="81"/>
        <v>0.64245767835550183</v>
      </c>
      <c r="AN164" s="48">
        <f t="shared" si="82"/>
        <v>4.2504999999999997</v>
      </c>
      <c r="AO164" s="49">
        <f t="shared" si="83"/>
        <v>8.4419066534260185</v>
      </c>
      <c r="AQ164" s="59">
        <v>119578</v>
      </c>
      <c r="AR164" s="58">
        <v>2452616</v>
      </c>
      <c r="AS164" s="35"/>
      <c r="AT164" s="7">
        <f t="shared" si="102"/>
        <v>2572194</v>
      </c>
      <c r="AU164" s="57">
        <v>265264</v>
      </c>
      <c r="AV164" s="58">
        <v>261860</v>
      </c>
      <c r="AW164" s="35"/>
      <c r="AX164" s="7">
        <f t="shared" si="95"/>
        <v>168380030</v>
      </c>
      <c r="AY164" s="65">
        <f t="shared" si="108"/>
        <v>16838305</v>
      </c>
      <c r="AZ164" s="66">
        <f t="shared" si="109"/>
        <v>14099472</v>
      </c>
      <c r="BA164" s="35"/>
      <c r="BB164" s="7">
        <f t="shared" si="84"/>
        <v>194.39192865779927</v>
      </c>
      <c r="BC164" s="4">
        <f t="shared" si="85"/>
        <v>132.63200000000001</v>
      </c>
      <c r="BD164" s="9">
        <f t="shared" si="86"/>
        <v>260.03972194637538</v>
      </c>
      <c r="BE164" s="35"/>
      <c r="BF164" s="41">
        <f t="shared" si="103"/>
        <v>4.7458966957470525E-2</v>
      </c>
      <c r="BG164" s="43">
        <f t="shared" si="104"/>
        <v>3.2380859375000001E-2</v>
      </c>
      <c r="BH164" s="44">
        <f t="shared" si="105"/>
        <v>6.3486260240814302E-2</v>
      </c>
      <c r="BI164" s="35"/>
      <c r="BJ164" s="73" t="s">
        <v>47</v>
      </c>
      <c r="BK164" s="57"/>
      <c r="BL164" s="58"/>
      <c r="BM164" s="35"/>
      <c r="BN164" s="56"/>
      <c r="BO164" s="57"/>
      <c r="BP164" s="58"/>
      <c r="BQ164" s="35"/>
      <c r="BR164" s="56"/>
      <c r="BS164" s="57"/>
      <c r="BT164" s="58"/>
      <c r="BU164" s="35"/>
      <c r="BV164" s="56"/>
      <c r="BW164" s="57"/>
      <c r="BX164" s="58"/>
    </row>
    <row r="165" spans="1:76" x14ac:dyDescent="0.2">
      <c r="A165" s="4">
        <f t="shared" si="96"/>
        <v>1590000</v>
      </c>
      <c r="B165" s="4">
        <f t="shared" si="93"/>
        <v>1600000</v>
      </c>
      <c r="D165" s="7">
        <f t="shared" si="97"/>
        <v>10000</v>
      </c>
      <c r="E165" s="57">
        <v>8818</v>
      </c>
      <c r="F165" s="9">
        <f t="shared" si="87"/>
        <v>1182</v>
      </c>
      <c r="G165" s="58">
        <v>92075</v>
      </c>
      <c r="H165" s="9">
        <f t="shared" si="88"/>
        <v>10.441710138353368</v>
      </c>
      <c r="I165" s="9">
        <f t="shared" si="89"/>
        <v>9.2074999999999996</v>
      </c>
      <c r="J165" s="4"/>
      <c r="K165" s="59">
        <v>5277</v>
      </c>
      <c r="L165" s="27">
        <f t="shared" si="98"/>
        <v>4723</v>
      </c>
      <c r="M165" s="57">
        <v>19602</v>
      </c>
      <c r="N165" s="30">
        <f t="shared" si="99"/>
        <v>-19592.7925</v>
      </c>
      <c r="O165" s="35"/>
      <c r="P165" s="7">
        <f t="shared" si="100"/>
        <v>24879</v>
      </c>
      <c r="Q165" s="57">
        <v>1999</v>
      </c>
      <c r="R165" s="58">
        <v>1114</v>
      </c>
      <c r="S165" s="4"/>
      <c r="T165" s="59">
        <v>118045</v>
      </c>
      <c r="U165" s="58">
        <v>1407704</v>
      </c>
      <c r="V165" s="35"/>
      <c r="W165" s="7">
        <f t="shared" si="101"/>
        <v>1525749</v>
      </c>
      <c r="X165" s="57">
        <v>543152</v>
      </c>
      <c r="Y165" s="58">
        <v>303008</v>
      </c>
      <c r="AA165" s="7">
        <f t="shared" si="90"/>
        <v>61.326781623055588</v>
      </c>
      <c r="AB165" s="4">
        <f t="shared" si="91"/>
        <v>271.711855927964</v>
      </c>
      <c r="AC165" s="9">
        <f t="shared" si="92"/>
        <v>272</v>
      </c>
      <c r="AE165" s="7">
        <f t="shared" si="94"/>
        <v>70927853</v>
      </c>
      <c r="AF165" s="4">
        <f t="shared" si="106"/>
        <v>77584704</v>
      </c>
      <c r="AG165" s="9">
        <f t="shared" si="107"/>
        <v>16345024</v>
      </c>
      <c r="AI165" s="47">
        <f t="shared" si="78"/>
        <v>0.40194541581253268</v>
      </c>
      <c r="AJ165" s="48">
        <f t="shared" si="79"/>
        <v>5.002501250625313</v>
      </c>
      <c r="AK165" s="49">
        <f t="shared" si="80"/>
        <v>8.9766606822262123</v>
      </c>
      <c r="AM165" s="47">
        <f t="shared" si="81"/>
        <v>0.35443546766349132</v>
      </c>
      <c r="AN165" s="48">
        <f t="shared" si="82"/>
        <v>4.4112056028014006</v>
      </c>
      <c r="AO165" s="49">
        <f t="shared" si="83"/>
        <v>7.9156193895870732</v>
      </c>
      <c r="AQ165" s="59">
        <v>226613</v>
      </c>
      <c r="AR165" s="58">
        <v>5228336</v>
      </c>
      <c r="AS165" s="35"/>
      <c r="AT165" s="7">
        <f t="shared" si="102"/>
        <v>5454949</v>
      </c>
      <c r="AU165" s="57">
        <v>290675</v>
      </c>
      <c r="AV165" s="58">
        <v>281610</v>
      </c>
      <c r="AW165" s="35"/>
      <c r="AX165" s="7">
        <f t="shared" si="95"/>
        <v>173834979</v>
      </c>
      <c r="AY165" s="65">
        <f t="shared" si="108"/>
        <v>17128980</v>
      </c>
      <c r="AZ165" s="66">
        <f t="shared" si="109"/>
        <v>14381082</v>
      </c>
      <c r="BA165" s="35"/>
      <c r="BB165" s="7">
        <f t="shared" si="84"/>
        <v>219.25917440411592</v>
      </c>
      <c r="BC165" s="4">
        <f t="shared" si="85"/>
        <v>145.41020510255129</v>
      </c>
      <c r="BD165" s="9">
        <f t="shared" si="86"/>
        <v>252.79174147217236</v>
      </c>
      <c r="BE165" s="35"/>
      <c r="BF165" s="41">
        <f t="shared" si="103"/>
        <v>5.3530071876004864E-2</v>
      </c>
      <c r="BG165" s="43">
        <f t="shared" si="104"/>
        <v>3.5500538355115061E-2</v>
      </c>
      <c r="BH165" s="44">
        <f t="shared" si="105"/>
        <v>6.171673375785458E-2</v>
      </c>
      <c r="BI165" s="35"/>
      <c r="BJ165" s="73" t="s">
        <v>47</v>
      </c>
      <c r="BK165" s="57"/>
      <c r="BL165" s="58"/>
      <c r="BM165" s="35"/>
      <c r="BN165" s="56"/>
      <c r="BO165" s="57"/>
      <c r="BP165" s="58"/>
      <c r="BQ165" s="35"/>
      <c r="BR165" s="56"/>
      <c r="BS165" s="57"/>
      <c r="BT165" s="58"/>
      <c r="BU165" s="35"/>
      <c r="BV165" s="56"/>
      <c r="BW165" s="57"/>
      <c r="BX165" s="58"/>
    </row>
    <row r="166" spans="1:76" x14ac:dyDescent="0.2">
      <c r="A166" s="4">
        <f t="shared" si="96"/>
        <v>1600000</v>
      </c>
      <c r="B166" s="4">
        <f t="shared" si="93"/>
        <v>1610000</v>
      </c>
      <c r="D166" s="7">
        <f t="shared" si="97"/>
        <v>10000</v>
      </c>
      <c r="E166" s="57">
        <v>8571</v>
      </c>
      <c r="F166" s="9">
        <f t="shared" si="87"/>
        <v>1429</v>
      </c>
      <c r="G166" s="58">
        <v>86004</v>
      </c>
      <c r="H166" s="9">
        <f t="shared" si="88"/>
        <v>10.034301715085753</v>
      </c>
      <c r="I166" s="9">
        <f t="shared" si="89"/>
        <v>8.6004000000000005</v>
      </c>
      <c r="J166" s="4"/>
      <c r="K166" s="59">
        <v>5248</v>
      </c>
      <c r="L166" s="27">
        <f t="shared" si="98"/>
        <v>4752</v>
      </c>
      <c r="M166" s="57">
        <v>20228</v>
      </c>
      <c r="N166" s="30">
        <f t="shared" si="99"/>
        <v>-20219.399600000001</v>
      </c>
      <c r="O166" s="35"/>
      <c r="P166" s="7">
        <f t="shared" si="100"/>
        <v>25476</v>
      </c>
      <c r="Q166" s="57">
        <v>2000</v>
      </c>
      <c r="R166" s="58">
        <v>1055</v>
      </c>
      <c r="S166" s="4"/>
      <c r="T166" s="59">
        <v>130350</v>
      </c>
      <c r="U166" s="58">
        <v>1403112</v>
      </c>
      <c r="V166" s="35"/>
      <c r="W166" s="7">
        <f t="shared" si="101"/>
        <v>1533462</v>
      </c>
      <c r="X166" s="57">
        <v>543488</v>
      </c>
      <c r="Y166" s="58">
        <v>286960</v>
      </c>
      <c r="AA166" s="7">
        <f t="shared" si="90"/>
        <v>60.192416391898256</v>
      </c>
      <c r="AB166" s="4">
        <f t="shared" si="91"/>
        <v>271.74400000000003</v>
      </c>
      <c r="AC166" s="9">
        <f t="shared" si="92"/>
        <v>272</v>
      </c>
      <c r="AE166" s="7">
        <f t="shared" si="94"/>
        <v>72461315</v>
      </c>
      <c r="AF166" s="4">
        <f t="shared" si="106"/>
        <v>78128192</v>
      </c>
      <c r="AG166" s="9">
        <f t="shared" si="107"/>
        <v>16631984</v>
      </c>
      <c r="AI166" s="47">
        <f t="shared" si="78"/>
        <v>0.39252629926205057</v>
      </c>
      <c r="AJ166" s="48">
        <f t="shared" si="79"/>
        <v>5</v>
      </c>
      <c r="AK166" s="49">
        <f t="shared" si="80"/>
        <v>9.4786729857819907</v>
      </c>
      <c r="AM166" s="47">
        <f t="shared" si="81"/>
        <v>0.33643429109750356</v>
      </c>
      <c r="AN166" s="48">
        <f t="shared" si="82"/>
        <v>4.2854999999999999</v>
      </c>
      <c r="AO166" s="49">
        <f t="shared" si="83"/>
        <v>8.1241706161137444</v>
      </c>
      <c r="AQ166" s="59">
        <v>242408</v>
      </c>
      <c r="AR166" s="58">
        <v>5230344</v>
      </c>
      <c r="AS166" s="35"/>
      <c r="AT166" s="7">
        <f t="shared" si="102"/>
        <v>5472752</v>
      </c>
      <c r="AU166" s="57">
        <v>273014</v>
      </c>
      <c r="AV166" s="58">
        <v>268331</v>
      </c>
      <c r="AW166" s="35"/>
      <c r="AX166" s="7">
        <f t="shared" si="95"/>
        <v>179307731</v>
      </c>
      <c r="AY166" s="65">
        <f t="shared" si="108"/>
        <v>17401994</v>
      </c>
      <c r="AZ166" s="66">
        <f t="shared" si="109"/>
        <v>14649413</v>
      </c>
      <c r="BA166" s="35"/>
      <c r="BB166" s="7">
        <f t="shared" si="84"/>
        <v>214.81990893389857</v>
      </c>
      <c r="BC166" s="4">
        <f t="shared" si="85"/>
        <v>136.50700000000001</v>
      </c>
      <c r="BD166" s="9">
        <f t="shared" si="86"/>
        <v>254.34218009478673</v>
      </c>
      <c r="BE166" s="35"/>
      <c r="BF166" s="41">
        <f t="shared" si="103"/>
        <v>5.2446266829565082E-2</v>
      </c>
      <c r="BG166" s="43">
        <f t="shared" si="104"/>
        <v>3.3326904296875001E-2</v>
      </c>
      <c r="BH166" s="44">
        <f t="shared" si="105"/>
        <v>6.2095258812203791E-2</v>
      </c>
      <c r="BI166" s="35"/>
      <c r="BJ166" s="73" t="s">
        <v>47</v>
      </c>
      <c r="BK166" s="57"/>
      <c r="BL166" s="58"/>
      <c r="BM166" s="35"/>
      <c r="BN166" s="56"/>
      <c r="BO166" s="57"/>
      <c r="BP166" s="58"/>
      <c r="BQ166" s="35"/>
      <c r="BR166" s="56"/>
      <c r="BS166" s="57"/>
      <c r="BT166" s="58"/>
      <c r="BU166" s="35"/>
      <c r="BV166" s="56"/>
      <c r="BW166" s="57"/>
      <c r="BX166" s="58"/>
    </row>
    <row r="167" spans="1:76" x14ac:dyDescent="0.2">
      <c r="A167" s="4">
        <f t="shared" si="96"/>
        <v>1610000</v>
      </c>
      <c r="B167" s="4">
        <f t="shared" si="93"/>
        <v>1620000</v>
      </c>
      <c r="D167" s="7">
        <f t="shared" si="97"/>
        <v>10000</v>
      </c>
      <c r="E167" s="57">
        <v>8511</v>
      </c>
      <c r="F167" s="9">
        <f t="shared" si="87"/>
        <v>1489</v>
      </c>
      <c r="G167" s="58">
        <v>72794</v>
      </c>
      <c r="H167" s="9">
        <f t="shared" si="88"/>
        <v>8.5529315004112334</v>
      </c>
      <c r="I167" s="9">
        <f t="shared" si="89"/>
        <v>7.2793999999999999</v>
      </c>
      <c r="J167" s="4"/>
      <c r="K167" s="59">
        <v>3971</v>
      </c>
      <c r="L167" s="27">
        <f t="shared" si="98"/>
        <v>6029</v>
      </c>
      <c r="M167" s="57">
        <v>7897</v>
      </c>
      <c r="N167" s="30">
        <f t="shared" si="99"/>
        <v>-7889.7205999999996</v>
      </c>
      <c r="O167" s="35"/>
      <c r="P167" s="7">
        <f t="shared" si="100"/>
        <v>11868</v>
      </c>
      <c r="Q167" s="57">
        <v>1999</v>
      </c>
      <c r="R167" s="58">
        <v>945</v>
      </c>
      <c r="S167" s="4"/>
      <c r="T167" s="59">
        <v>75438</v>
      </c>
      <c r="U167" s="58">
        <v>1046304</v>
      </c>
      <c r="V167" s="35"/>
      <c r="W167" s="7">
        <f t="shared" si="101"/>
        <v>1121742</v>
      </c>
      <c r="X167" s="57">
        <v>542680</v>
      </c>
      <c r="Y167" s="58">
        <v>257040</v>
      </c>
      <c r="AA167" s="7">
        <f t="shared" si="90"/>
        <v>94.518200202224463</v>
      </c>
      <c r="AB167" s="4">
        <f t="shared" si="91"/>
        <v>271.47573786893446</v>
      </c>
      <c r="AC167" s="9">
        <f t="shared" si="92"/>
        <v>272</v>
      </c>
      <c r="AE167" s="7">
        <f t="shared" si="94"/>
        <v>73583057</v>
      </c>
      <c r="AF167" s="4">
        <f t="shared" si="106"/>
        <v>78670872</v>
      </c>
      <c r="AG167" s="9">
        <f t="shared" si="107"/>
        <v>16889024</v>
      </c>
      <c r="AI167" s="47">
        <f t="shared" si="78"/>
        <v>0.84260195483653522</v>
      </c>
      <c r="AJ167" s="48">
        <f t="shared" si="79"/>
        <v>5.002501250625313</v>
      </c>
      <c r="AK167" s="49">
        <f t="shared" si="80"/>
        <v>10.582010582010582</v>
      </c>
      <c r="AM167" s="47">
        <f t="shared" si="81"/>
        <v>0.7171385237613751</v>
      </c>
      <c r="AN167" s="48">
        <f t="shared" si="82"/>
        <v>4.2576288144072034</v>
      </c>
      <c r="AO167" s="49">
        <f t="shared" si="83"/>
        <v>9.0063492063492063</v>
      </c>
      <c r="AQ167" s="59">
        <v>100271</v>
      </c>
      <c r="AR167" s="58">
        <v>2056032</v>
      </c>
      <c r="AS167" s="35"/>
      <c r="AT167" s="7">
        <f t="shared" si="102"/>
        <v>2156303</v>
      </c>
      <c r="AU167" s="57">
        <v>245354</v>
      </c>
      <c r="AV167" s="58">
        <v>234869</v>
      </c>
      <c r="AW167" s="35"/>
      <c r="AX167" s="7">
        <f t="shared" si="95"/>
        <v>181464034</v>
      </c>
      <c r="AY167" s="65">
        <f t="shared" si="108"/>
        <v>17647348</v>
      </c>
      <c r="AZ167" s="66">
        <f t="shared" si="109"/>
        <v>14884282</v>
      </c>
      <c r="BA167" s="35"/>
      <c r="BB167" s="7">
        <f t="shared" si="84"/>
        <v>181.69051230198855</v>
      </c>
      <c r="BC167" s="4">
        <f t="shared" si="85"/>
        <v>122.7383691845923</v>
      </c>
      <c r="BD167" s="9">
        <f t="shared" si="86"/>
        <v>248.53862433862435</v>
      </c>
      <c r="BE167" s="35"/>
      <c r="BF167" s="41">
        <f t="shared" si="103"/>
        <v>4.4358035229977673E-2</v>
      </c>
      <c r="BG167" s="43">
        <f t="shared" si="104"/>
        <v>2.9965422164207105E-2</v>
      </c>
      <c r="BH167" s="44">
        <f t="shared" si="105"/>
        <v>6.0678375082671959E-2</v>
      </c>
      <c r="BI167" s="35"/>
      <c r="BJ167" s="73" t="s">
        <v>47</v>
      </c>
      <c r="BK167" s="57"/>
      <c r="BL167" s="58"/>
      <c r="BM167" s="35"/>
      <c r="BN167" s="56"/>
      <c r="BO167" s="57"/>
      <c r="BP167" s="58"/>
      <c r="BQ167" s="35"/>
      <c r="BR167" s="56"/>
      <c r="BS167" s="57"/>
      <c r="BT167" s="58"/>
      <c r="BU167" s="35"/>
      <c r="BV167" s="56"/>
      <c r="BW167" s="57"/>
      <c r="BX167" s="58"/>
    </row>
    <row r="168" spans="1:76" x14ac:dyDescent="0.2">
      <c r="A168" s="4">
        <f t="shared" si="96"/>
        <v>1620000</v>
      </c>
      <c r="B168" s="4">
        <f t="shared" si="93"/>
        <v>1630000</v>
      </c>
      <c r="D168" s="7">
        <f t="shared" si="97"/>
        <v>10000</v>
      </c>
      <c r="E168" s="57">
        <v>8231</v>
      </c>
      <c r="F168" s="9">
        <f t="shared" si="87"/>
        <v>1769</v>
      </c>
      <c r="G168" s="58">
        <v>68097</v>
      </c>
      <c r="H168" s="9">
        <f t="shared" si="88"/>
        <v>8.2732353298505643</v>
      </c>
      <c r="I168" s="9">
        <f t="shared" si="89"/>
        <v>6.8097000000000003</v>
      </c>
      <c r="J168" s="4"/>
      <c r="K168" s="59">
        <v>3485</v>
      </c>
      <c r="L168" s="27">
        <f t="shared" si="98"/>
        <v>6515</v>
      </c>
      <c r="M168" s="57">
        <v>6735</v>
      </c>
      <c r="N168" s="30">
        <f t="shared" si="99"/>
        <v>-6728.1903000000002</v>
      </c>
      <c r="O168" s="35"/>
      <c r="P168" s="7">
        <f t="shared" si="100"/>
        <v>10220</v>
      </c>
      <c r="Q168" s="57">
        <v>1996</v>
      </c>
      <c r="R168" s="58">
        <v>888</v>
      </c>
      <c r="S168" s="4"/>
      <c r="T168" s="59">
        <v>61986</v>
      </c>
      <c r="U168" s="58">
        <v>910176</v>
      </c>
      <c r="V168" s="35"/>
      <c r="W168" s="7">
        <f t="shared" si="101"/>
        <v>972162</v>
      </c>
      <c r="X168" s="57">
        <v>540992</v>
      </c>
      <c r="Y168" s="58">
        <v>241536</v>
      </c>
      <c r="AA168" s="7">
        <f t="shared" si="90"/>
        <v>95.123483365949113</v>
      </c>
      <c r="AB168" s="4">
        <f t="shared" si="91"/>
        <v>271.0380761523046</v>
      </c>
      <c r="AC168" s="9">
        <f t="shared" si="92"/>
        <v>272</v>
      </c>
      <c r="AE168" s="7">
        <f t="shared" si="94"/>
        <v>74555219</v>
      </c>
      <c r="AF168" s="4">
        <f t="shared" si="106"/>
        <v>79211864</v>
      </c>
      <c r="AG168" s="9">
        <f t="shared" si="107"/>
        <v>17130560</v>
      </c>
      <c r="AI168" s="47">
        <f t="shared" si="78"/>
        <v>0.97847358121330719</v>
      </c>
      <c r="AJ168" s="48">
        <f t="shared" si="79"/>
        <v>5.0100200400801604</v>
      </c>
      <c r="AK168" s="49">
        <f t="shared" si="80"/>
        <v>11.261261261261261</v>
      </c>
      <c r="AM168" s="47">
        <f t="shared" si="81"/>
        <v>0.80538160469667319</v>
      </c>
      <c r="AN168" s="48">
        <f t="shared" si="82"/>
        <v>4.1237474949899804</v>
      </c>
      <c r="AO168" s="49">
        <f t="shared" si="83"/>
        <v>9.2691441441441444</v>
      </c>
      <c r="AQ168" s="59">
        <v>79941</v>
      </c>
      <c r="AR168" s="58">
        <v>1750448</v>
      </c>
      <c r="AS168" s="35"/>
      <c r="AT168" s="7">
        <f t="shared" si="102"/>
        <v>1830389</v>
      </c>
      <c r="AU168" s="57">
        <v>230726</v>
      </c>
      <c r="AV168" s="58">
        <v>219668</v>
      </c>
      <c r="AW168" s="35"/>
      <c r="AX168" s="7">
        <f t="shared" si="95"/>
        <v>183294423</v>
      </c>
      <c r="AY168" s="65">
        <f t="shared" si="108"/>
        <v>17878074</v>
      </c>
      <c r="AZ168" s="66">
        <f t="shared" si="109"/>
        <v>15103950</v>
      </c>
      <c r="BA168" s="35"/>
      <c r="BB168" s="7">
        <f t="shared" si="84"/>
        <v>179.09872798434444</v>
      </c>
      <c r="BC168" s="4">
        <f t="shared" si="85"/>
        <v>115.59418837675351</v>
      </c>
      <c r="BD168" s="9">
        <f t="shared" si="86"/>
        <v>247.37387387387386</v>
      </c>
      <c r="BE168" s="35"/>
      <c r="BF168" s="41">
        <f t="shared" si="103"/>
        <v>4.3725275386802841E-2</v>
      </c>
      <c r="BG168" s="43">
        <f t="shared" si="104"/>
        <v>2.8221237396668337E-2</v>
      </c>
      <c r="BH168" s="44">
        <f t="shared" si="105"/>
        <v>6.0394012176238736E-2</v>
      </c>
      <c r="BI168" s="35"/>
      <c r="BJ168" s="73" t="s">
        <v>47</v>
      </c>
      <c r="BK168" s="57"/>
      <c r="BL168" s="58"/>
      <c r="BM168" s="35"/>
      <c r="BN168" s="56"/>
      <c r="BO168" s="57"/>
      <c r="BP168" s="58"/>
      <c r="BQ168" s="35"/>
      <c r="BR168" s="56"/>
      <c r="BS168" s="57"/>
      <c r="BT168" s="58"/>
      <c r="BU168" s="35"/>
      <c r="BV168" s="56"/>
      <c r="BW168" s="57"/>
      <c r="BX168" s="58"/>
    </row>
    <row r="169" spans="1:76" x14ac:dyDescent="0.2">
      <c r="A169" s="4">
        <f t="shared" si="96"/>
        <v>1630000</v>
      </c>
      <c r="B169" s="4">
        <f t="shared" si="93"/>
        <v>1640000</v>
      </c>
      <c r="D169" s="7">
        <f t="shared" si="97"/>
        <v>10000</v>
      </c>
      <c r="E169" s="57">
        <v>8182</v>
      </c>
      <c r="F169" s="9">
        <f t="shared" si="87"/>
        <v>1818</v>
      </c>
      <c r="G169" s="58">
        <v>67911</v>
      </c>
      <c r="H169" s="9">
        <f t="shared" si="88"/>
        <v>8.3000488878024932</v>
      </c>
      <c r="I169" s="9">
        <f t="shared" si="89"/>
        <v>6.7911000000000001</v>
      </c>
      <c r="J169" s="4"/>
      <c r="K169" s="59">
        <v>2991</v>
      </c>
      <c r="L169" s="27">
        <f t="shared" si="98"/>
        <v>7009</v>
      </c>
      <c r="M169" s="57">
        <v>6287</v>
      </c>
      <c r="N169" s="30">
        <f t="shared" si="99"/>
        <v>-6280.2088999999996</v>
      </c>
      <c r="O169" s="35"/>
      <c r="P169" s="7">
        <f t="shared" si="100"/>
        <v>9278</v>
      </c>
      <c r="Q169" s="57">
        <v>2000</v>
      </c>
      <c r="R169" s="58">
        <v>852</v>
      </c>
      <c r="S169" s="4"/>
      <c r="T169" s="59">
        <v>53414</v>
      </c>
      <c r="U169" s="58">
        <v>778408</v>
      </c>
      <c r="V169" s="35"/>
      <c r="W169" s="7">
        <f t="shared" si="101"/>
        <v>831822</v>
      </c>
      <c r="X169" s="57">
        <v>541712</v>
      </c>
      <c r="Y169" s="58">
        <v>231744</v>
      </c>
      <c r="AA169" s="7">
        <f t="shared" si="90"/>
        <v>89.655313645182147</v>
      </c>
      <c r="AB169" s="4">
        <f t="shared" si="91"/>
        <v>270.85599999999999</v>
      </c>
      <c r="AC169" s="9">
        <f t="shared" si="92"/>
        <v>272</v>
      </c>
      <c r="AE169" s="7">
        <f t="shared" si="94"/>
        <v>75387041</v>
      </c>
      <c r="AF169" s="4">
        <f t="shared" si="106"/>
        <v>79753576</v>
      </c>
      <c r="AG169" s="9">
        <f t="shared" si="107"/>
        <v>17362304</v>
      </c>
      <c r="AI169" s="47">
        <f t="shared" si="78"/>
        <v>1.0778184953653804</v>
      </c>
      <c r="AJ169" s="48">
        <f t="shared" si="79"/>
        <v>5</v>
      </c>
      <c r="AK169" s="49">
        <f t="shared" si="80"/>
        <v>11.737089201877934</v>
      </c>
      <c r="AM169" s="47">
        <f t="shared" si="81"/>
        <v>0.88187109290795429</v>
      </c>
      <c r="AN169" s="48">
        <f t="shared" si="82"/>
        <v>4.0910000000000002</v>
      </c>
      <c r="AO169" s="49">
        <f t="shared" si="83"/>
        <v>9.603286384976526</v>
      </c>
      <c r="AQ169" s="59">
        <v>81445</v>
      </c>
      <c r="AR169" s="58">
        <v>1608320</v>
      </c>
      <c r="AS169" s="35"/>
      <c r="AT169" s="7">
        <f t="shared" si="102"/>
        <v>1689765</v>
      </c>
      <c r="AU169" s="57">
        <v>221964</v>
      </c>
      <c r="AV169" s="58">
        <v>214891</v>
      </c>
      <c r="AW169" s="35"/>
      <c r="AX169" s="7">
        <f t="shared" si="95"/>
        <v>184984188</v>
      </c>
      <c r="AY169" s="65">
        <f t="shared" si="108"/>
        <v>18100038</v>
      </c>
      <c r="AZ169" s="66">
        <f t="shared" si="109"/>
        <v>15318841</v>
      </c>
      <c r="BA169" s="35"/>
      <c r="BB169" s="7">
        <f t="shared" si="84"/>
        <v>182.12599698210821</v>
      </c>
      <c r="BC169" s="4">
        <f t="shared" si="85"/>
        <v>110.982</v>
      </c>
      <c r="BD169" s="9">
        <f t="shared" si="86"/>
        <v>252.21948356807511</v>
      </c>
      <c r="BE169" s="35"/>
      <c r="BF169" s="41">
        <f t="shared" si="103"/>
        <v>4.4464354731960011E-2</v>
      </c>
      <c r="BG169" s="43">
        <f t="shared" si="104"/>
        <v>2.709521484375E-2</v>
      </c>
      <c r="BH169" s="44">
        <f t="shared" si="105"/>
        <v>6.1577022355487086E-2</v>
      </c>
      <c r="BI169" s="35"/>
      <c r="BJ169" s="73" t="s">
        <v>47</v>
      </c>
      <c r="BK169" s="57"/>
      <c r="BL169" s="58"/>
      <c r="BM169" s="35"/>
      <c r="BN169" s="56"/>
      <c r="BO169" s="57"/>
      <c r="BP169" s="58"/>
      <c r="BQ169" s="35"/>
      <c r="BR169" s="56"/>
      <c r="BS169" s="57"/>
      <c r="BT169" s="58"/>
      <c r="BU169" s="35"/>
      <c r="BV169" s="56"/>
      <c r="BW169" s="57"/>
      <c r="BX169" s="58"/>
    </row>
    <row r="170" spans="1:76" x14ac:dyDescent="0.2">
      <c r="A170" s="4">
        <f t="shared" si="96"/>
        <v>1640000</v>
      </c>
      <c r="B170" s="4">
        <f t="shared" si="93"/>
        <v>1650000</v>
      </c>
      <c r="D170" s="7">
        <f t="shared" si="97"/>
        <v>10000</v>
      </c>
      <c r="E170" s="57">
        <v>7963</v>
      </c>
      <c r="F170" s="9">
        <f t="shared" si="87"/>
        <v>2037</v>
      </c>
      <c r="G170" s="58">
        <v>62736</v>
      </c>
      <c r="H170" s="9">
        <f t="shared" si="88"/>
        <v>7.8784377747080248</v>
      </c>
      <c r="I170" s="9">
        <f t="shared" si="89"/>
        <v>6.2736000000000001</v>
      </c>
      <c r="J170" s="4"/>
      <c r="K170" s="59">
        <v>2903</v>
      </c>
      <c r="L170" s="27">
        <f t="shared" si="98"/>
        <v>7097</v>
      </c>
      <c r="M170" s="57">
        <v>5580</v>
      </c>
      <c r="N170" s="30">
        <f t="shared" si="99"/>
        <v>-5573.7263999999996</v>
      </c>
      <c r="O170" s="35"/>
      <c r="P170" s="7">
        <f t="shared" si="100"/>
        <v>8483</v>
      </c>
      <c r="Q170" s="57">
        <v>1996</v>
      </c>
      <c r="R170" s="58">
        <v>780</v>
      </c>
      <c r="S170" s="4"/>
      <c r="T170" s="59">
        <v>50817</v>
      </c>
      <c r="U170" s="58">
        <v>753328</v>
      </c>
      <c r="V170" s="35"/>
      <c r="W170" s="7">
        <f t="shared" si="101"/>
        <v>804145</v>
      </c>
      <c r="X170" s="57">
        <v>539944</v>
      </c>
      <c r="Y170" s="58">
        <v>212160</v>
      </c>
      <c r="AA170" s="7">
        <f t="shared" si="90"/>
        <v>94.794883885417889</v>
      </c>
      <c r="AB170" s="4">
        <f t="shared" si="91"/>
        <v>270.51302605210418</v>
      </c>
      <c r="AC170" s="9">
        <f t="shared" si="92"/>
        <v>272</v>
      </c>
      <c r="AE170" s="7">
        <f t="shared" si="94"/>
        <v>76191186</v>
      </c>
      <c r="AF170" s="4">
        <f t="shared" si="106"/>
        <v>80293520</v>
      </c>
      <c r="AG170" s="9">
        <f t="shared" si="107"/>
        <v>17574464</v>
      </c>
      <c r="AI170" s="47">
        <f t="shared" si="78"/>
        <v>1.1788282447247436</v>
      </c>
      <c r="AJ170" s="48">
        <f t="shared" si="79"/>
        <v>5.0100200400801604</v>
      </c>
      <c r="AK170" s="49">
        <f t="shared" si="80"/>
        <v>12.820512820512821</v>
      </c>
      <c r="AM170" s="47">
        <f t="shared" si="81"/>
        <v>0.93870093127431331</v>
      </c>
      <c r="AN170" s="48">
        <f t="shared" si="82"/>
        <v>3.9894789579158316</v>
      </c>
      <c r="AO170" s="49">
        <f t="shared" si="83"/>
        <v>10.208974358974359</v>
      </c>
      <c r="AQ170" s="59">
        <v>66546</v>
      </c>
      <c r="AR170" s="58">
        <v>1440264</v>
      </c>
      <c r="AS170" s="35"/>
      <c r="AT170" s="7">
        <f t="shared" si="102"/>
        <v>1506810</v>
      </c>
      <c r="AU170" s="57">
        <v>206999</v>
      </c>
      <c r="AV170" s="58">
        <v>198820</v>
      </c>
      <c r="AW170" s="35"/>
      <c r="AX170" s="7">
        <f t="shared" si="95"/>
        <v>186490998</v>
      </c>
      <c r="AY170" s="65">
        <f t="shared" si="108"/>
        <v>18307037</v>
      </c>
      <c r="AZ170" s="66">
        <f t="shared" si="109"/>
        <v>15517661</v>
      </c>
      <c r="BA170" s="35"/>
      <c r="BB170" s="7">
        <f t="shared" si="84"/>
        <v>177.62701874336909</v>
      </c>
      <c r="BC170" s="4">
        <f t="shared" si="85"/>
        <v>103.70691382765531</v>
      </c>
      <c r="BD170" s="9">
        <f t="shared" si="86"/>
        <v>254.89743589743588</v>
      </c>
      <c r="BE170" s="35"/>
      <c r="BF170" s="41">
        <f t="shared" si="103"/>
        <v>4.3365971372892845E-2</v>
      </c>
      <c r="BG170" s="43">
        <f t="shared" si="104"/>
        <v>2.531907075870491E-2</v>
      </c>
      <c r="BH170" s="44">
        <f t="shared" si="105"/>
        <v>6.2230819310897433E-2</v>
      </c>
      <c r="BI170" s="35"/>
      <c r="BJ170" s="73" t="s">
        <v>47</v>
      </c>
      <c r="BK170" s="57"/>
      <c r="BL170" s="58"/>
      <c r="BM170" s="35"/>
      <c r="BN170" s="56"/>
      <c r="BO170" s="57"/>
      <c r="BP170" s="58"/>
      <c r="BQ170" s="35"/>
      <c r="BR170" s="56"/>
      <c r="BS170" s="57"/>
      <c r="BT170" s="58"/>
      <c r="BU170" s="35"/>
      <c r="BV170" s="56"/>
      <c r="BW170" s="57"/>
      <c r="BX170" s="58"/>
    </row>
    <row r="171" spans="1:76" x14ac:dyDescent="0.2">
      <c r="A171" s="4">
        <f t="shared" si="96"/>
        <v>1650000</v>
      </c>
      <c r="B171" s="4">
        <f t="shared" si="93"/>
        <v>1660000</v>
      </c>
      <c r="D171" s="7">
        <f t="shared" si="97"/>
        <v>10000</v>
      </c>
      <c r="E171" s="57">
        <v>8211</v>
      </c>
      <c r="F171" s="9">
        <f t="shared" si="87"/>
        <v>1789</v>
      </c>
      <c r="G171" s="58">
        <v>64433</v>
      </c>
      <c r="H171" s="9">
        <f t="shared" si="88"/>
        <v>7.8471562538058706</v>
      </c>
      <c r="I171" s="9">
        <f t="shared" si="89"/>
        <v>6.4432999999999998</v>
      </c>
      <c r="J171" s="4"/>
      <c r="K171" s="59">
        <v>2981</v>
      </c>
      <c r="L171" s="27">
        <f t="shared" si="98"/>
        <v>7019</v>
      </c>
      <c r="M171" s="57">
        <v>5801</v>
      </c>
      <c r="N171" s="30">
        <f t="shared" si="99"/>
        <v>-5794.5567000000001</v>
      </c>
      <c r="O171" s="35"/>
      <c r="P171" s="7">
        <f t="shared" si="100"/>
        <v>8782</v>
      </c>
      <c r="Q171" s="57">
        <v>1997</v>
      </c>
      <c r="R171" s="58">
        <v>816</v>
      </c>
      <c r="S171" s="4"/>
      <c r="T171" s="59">
        <v>52020</v>
      </c>
      <c r="U171" s="58">
        <v>774912</v>
      </c>
      <c r="V171" s="35"/>
      <c r="W171" s="7">
        <f t="shared" si="101"/>
        <v>826932</v>
      </c>
      <c r="X171" s="57">
        <v>540992</v>
      </c>
      <c r="Y171" s="58">
        <v>221952</v>
      </c>
      <c r="AA171" s="7">
        <f t="shared" si="90"/>
        <v>94.162149851969943</v>
      </c>
      <c r="AB171" s="4">
        <f t="shared" si="91"/>
        <v>270.90235353029544</v>
      </c>
      <c r="AC171" s="9">
        <f t="shared" si="92"/>
        <v>272</v>
      </c>
      <c r="AE171" s="7">
        <f t="shared" si="94"/>
        <v>77018118</v>
      </c>
      <c r="AF171" s="4">
        <f t="shared" si="106"/>
        <v>80834512</v>
      </c>
      <c r="AG171" s="9">
        <f t="shared" si="107"/>
        <v>17796416</v>
      </c>
      <c r="AI171" s="47">
        <f t="shared" si="78"/>
        <v>1.1386927806877705</v>
      </c>
      <c r="AJ171" s="48">
        <f t="shared" si="79"/>
        <v>5.0075112669003508</v>
      </c>
      <c r="AK171" s="49">
        <f t="shared" si="80"/>
        <v>12.254901960784315</v>
      </c>
      <c r="AM171" s="47">
        <f t="shared" si="81"/>
        <v>0.93498064222272825</v>
      </c>
      <c r="AN171" s="48">
        <f t="shared" si="82"/>
        <v>4.111667501251878</v>
      </c>
      <c r="AO171" s="49">
        <f t="shared" si="83"/>
        <v>10.0625</v>
      </c>
      <c r="AQ171" s="59">
        <v>69177</v>
      </c>
      <c r="AR171" s="58">
        <v>1502120</v>
      </c>
      <c r="AS171" s="35"/>
      <c r="AT171" s="7">
        <f t="shared" si="102"/>
        <v>1571297</v>
      </c>
      <c r="AU171" s="57">
        <v>212867</v>
      </c>
      <c r="AV171" s="58">
        <v>202963</v>
      </c>
      <c r="AW171" s="35"/>
      <c r="AX171" s="7">
        <f t="shared" si="95"/>
        <v>188062295</v>
      </c>
      <c r="AY171" s="65">
        <f t="shared" si="108"/>
        <v>18519904</v>
      </c>
      <c r="AZ171" s="66">
        <f t="shared" si="109"/>
        <v>15720624</v>
      </c>
      <c r="BA171" s="35"/>
      <c r="BB171" s="7">
        <f t="shared" si="84"/>
        <v>178.92245502163516</v>
      </c>
      <c r="BC171" s="4">
        <f t="shared" si="85"/>
        <v>106.59339008512769</v>
      </c>
      <c r="BD171" s="9">
        <f t="shared" si="86"/>
        <v>248.72916666666666</v>
      </c>
      <c r="BE171" s="35"/>
      <c r="BF171" s="41">
        <f t="shared" si="103"/>
        <v>4.3682239995516396E-2</v>
      </c>
      <c r="BG171" s="43">
        <f t="shared" si="104"/>
        <v>2.6023776876251879E-2</v>
      </c>
      <c r="BH171" s="44">
        <f t="shared" si="105"/>
        <v>6.0724894205729164E-2</v>
      </c>
      <c r="BI171" s="35"/>
      <c r="BJ171" s="73" t="s">
        <v>47</v>
      </c>
      <c r="BK171" s="57"/>
      <c r="BL171" s="58"/>
      <c r="BM171" s="35"/>
      <c r="BN171" s="56"/>
      <c r="BO171" s="57"/>
      <c r="BP171" s="58"/>
      <c r="BQ171" s="35"/>
      <c r="BR171" s="56"/>
      <c r="BS171" s="57"/>
      <c r="BT171" s="58"/>
      <c r="BU171" s="35"/>
      <c r="BV171" s="56"/>
      <c r="BW171" s="57"/>
      <c r="BX171" s="58"/>
    </row>
    <row r="172" spans="1:76" x14ac:dyDescent="0.2">
      <c r="A172" s="4">
        <f t="shared" si="96"/>
        <v>1660000</v>
      </c>
      <c r="B172" s="4">
        <f t="shared" si="93"/>
        <v>1670000</v>
      </c>
      <c r="D172" s="7">
        <f t="shared" si="97"/>
        <v>10000</v>
      </c>
      <c r="E172" s="57">
        <v>8162</v>
      </c>
      <c r="F172" s="9">
        <f t="shared" si="87"/>
        <v>1838</v>
      </c>
      <c r="G172" s="58">
        <v>71299</v>
      </c>
      <c r="H172" s="9">
        <f t="shared" si="88"/>
        <v>8.7354814996324439</v>
      </c>
      <c r="I172" s="9">
        <f t="shared" si="89"/>
        <v>7.1299000000000001</v>
      </c>
      <c r="J172" s="4"/>
      <c r="K172" s="59">
        <v>3306</v>
      </c>
      <c r="L172" s="27">
        <f t="shared" si="98"/>
        <v>6694</v>
      </c>
      <c r="M172" s="57">
        <v>10927</v>
      </c>
      <c r="N172" s="30">
        <f t="shared" si="99"/>
        <v>-10919.8701</v>
      </c>
      <c r="O172" s="35"/>
      <c r="P172" s="7">
        <f t="shared" si="100"/>
        <v>14233</v>
      </c>
      <c r="Q172" s="57">
        <v>2000</v>
      </c>
      <c r="R172" s="58">
        <v>900</v>
      </c>
      <c r="S172" s="4"/>
      <c r="T172" s="59">
        <v>58880</v>
      </c>
      <c r="U172" s="58">
        <v>858768</v>
      </c>
      <c r="V172" s="35"/>
      <c r="W172" s="7">
        <f t="shared" si="101"/>
        <v>917648</v>
      </c>
      <c r="X172" s="57">
        <v>541928</v>
      </c>
      <c r="Y172" s="58">
        <v>244800</v>
      </c>
      <c r="AA172" s="7">
        <f t="shared" si="90"/>
        <v>64.473266352841989</v>
      </c>
      <c r="AB172" s="4">
        <f t="shared" si="91"/>
        <v>270.964</v>
      </c>
      <c r="AC172" s="9">
        <f t="shared" si="92"/>
        <v>272</v>
      </c>
      <c r="AE172" s="7">
        <f t="shared" si="94"/>
        <v>77935766</v>
      </c>
      <c r="AF172" s="4">
        <f t="shared" si="106"/>
        <v>81376440</v>
      </c>
      <c r="AG172" s="9">
        <f t="shared" si="107"/>
        <v>18041216</v>
      </c>
      <c r="AI172" s="47">
        <f t="shared" si="78"/>
        <v>0.70259256657064573</v>
      </c>
      <c r="AJ172" s="48">
        <f t="shared" si="79"/>
        <v>5</v>
      </c>
      <c r="AK172" s="49">
        <f t="shared" si="80"/>
        <v>11.111111111111111</v>
      </c>
      <c r="AM172" s="47">
        <f t="shared" si="81"/>
        <v>0.57345605283496104</v>
      </c>
      <c r="AN172" s="48">
        <f t="shared" si="82"/>
        <v>4.0810000000000004</v>
      </c>
      <c r="AO172" s="49">
        <f t="shared" si="83"/>
        <v>9.068888888888889</v>
      </c>
      <c r="AQ172" s="59">
        <v>112094</v>
      </c>
      <c r="AR172" s="58">
        <v>2517064</v>
      </c>
      <c r="AS172" s="35"/>
      <c r="AT172" s="7">
        <f t="shared" si="102"/>
        <v>2629158</v>
      </c>
      <c r="AU172" s="57">
        <v>235689</v>
      </c>
      <c r="AV172" s="58">
        <v>229792</v>
      </c>
      <c r="AW172" s="35"/>
      <c r="AX172" s="7">
        <f t="shared" si="95"/>
        <v>190691453</v>
      </c>
      <c r="AY172" s="65">
        <f t="shared" si="108"/>
        <v>18755593</v>
      </c>
      <c r="AZ172" s="66">
        <f t="shared" si="109"/>
        <v>15950416</v>
      </c>
      <c r="BA172" s="35"/>
      <c r="BB172" s="7">
        <f t="shared" si="84"/>
        <v>184.72268671397455</v>
      </c>
      <c r="BC172" s="4">
        <f t="shared" si="85"/>
        <v>117.8445</v>
      </c>
      <c r="BD172" s="9">
        <f t="shared" si="86"/>
        <v>255.32444444444445</v>
      </c>
      <c r="BE172" s="35"/>
      <c r="BF172" s="41">
        <f t="shared" si="103"/>
        <v>4.5098312186028944E-2</v>
      </c>
      <c r="BG172" s="43">
        <f t="shared" si="104"/>
        <v>2.8770629882812499E-2</v>
      </c>
      <c r="BH172" s="44">
        <f t="shared" si="105"/>
        <v>6.2335069444444446E-2</v>
      </c>
      <c r="BI172" s="35"/>
      <c r="BJ172" s="73" t="s">
        <v>47</v>
      </c>
      <c r="BK172" s="57"/>
      <c r="BL172" s="58"/>
      <c r="BM172" s="35"/>
      <c r="BN172" s="56"/>
      <c r="BO172" s="57"/>
      <c r="BP172" s="58"/>
      <c r="BQ172" s="35"/>
      <c r="BR172" s="56"/>
      <c r="BS172" s="57"/>
      <c r="BT172" s="58"/>
      <c r="BU172" s="35"/>
      <c r="BV172" s="56"/>
      <c r="BW172" s="57"/>
      <c r="BX172" s="58"/>
    </row>
    <row r="173" spans="1:76" x14ac:dyDescent="0.2">
      <c r="A173" s="4">
        <f t="shared" si="96"/>
        <v>1670000</v>
      </c>
      <c r="B173" s="4">
        <f t="shared" si="93"/>
        <v>1680000</v>
      </c>
      <c r="D173" s="7">
        <f t="shared" si="97"/>
        <v>10000</v>
      </c>
      <c r="E173" s="57">
        <v>8278</v>
      </c>
      <c r="F173" s="9">
        <f t="shared" si="87"/>
        <v>1722</v>
      </c>
      <c r="G173" s="58">
        <v>67660</v>
      </c>
      <c r="H173" s="9">
        <f t="shared" si="88"/>
        <v>8.1734718531046138</v>
      </c>
      <c r="I173" s="9">
        <f t="shared" si="89"/>
        <v>6.766</v>
      </c>
      <c r="J173" s="4"/>
      <c r="K173" s="59">
        <v>3515</v>
      </c>
      <c r="L173" s="27">
        <f t="shared" si="98"/>
        <v>6485</v>
      </c>
      <c r="M173" s="57">
        <v>7522</v>
      </c>
      <c r="N173" s="30">
        <f t="shared" si="99"/>
        <v>-7515.2340000000004</v>
      </c>
      <c r="O173" s="35"/>
      <c r="P173" s="7">
        <f t="shared" si="100"/>
        <v>11037</v>
      </c>
      <c r="Q173" s="57">
        <v>1998</v>
      </c>
      <c r="R173" s="58">
        <v>881</v>
      </c>
      <c r="S173" s="4"/>
      <c r="T173" s="59">
        <v>68611</v>
      </c>
      <c r="U173" s="58">
        <v>915168</v>
      </c>
      <c r="V173" s="35"/>
      <c r="W173" s="7">
        <f t="shared" si="101"/>
        <v>983779</v>
      </c>
      <c r="X173" s="57">
        <v>540976</v>
      </c>
      <c r="Y173" s="58">
        <v>239632</v>
      </c>
      <c r="AA173" s="7">
        <f t="shared" si="90"/>
        <v>89.134638035698103</v>
      </c>
      <c r="AB173" s="4">
        <f t="shared" si="91"/>
        <v>270.75875875875874</v>
      </c>
      <c r="AC173" s="9">
        <f t="shared" si="92"/>
        <v>272</v>
      </c>
      <c r="AE173" s="7">
        <f t="shared" si="94"/>
        <v>78919545</v>
      </c>
      <c r="AF173" s="4">
        <f t="shared" si="106"/>
        <v>81917416</v>
      </c>
      <c r="AG173" s="9">
        <f t="shared" si="107"/>
        <v>18280848</v>
      </c>
      <c r="AI173" s="47">
        <f t="shared" si="78"/>
        <v>0.90604330887016404</v>
      </c>
      <c r="AJ173" s="48">
        <f t="shared" si="79"/>
        <v>5.005005005005005</v>
      </c>
      <c r="AK173" s="49">
        <f t="shared" si="80"/>
        <v>11.350737797956867</v>
      </c>
      <c r="AM173" s="47">
        <f t="shared" si="81"/>
        <v>0.7500226510827217</v>
      </c>
      <c r="AN173" s="48">
        <f t="shared" si="82"/>
        <v>4.1431431431431429</v>
      </c>
      <c r="AO173" s="49">
        <f t="shared" si="83"/>
        <v>9.3961407491486941</v>
      </c>
      <c r="AQ173" s="59">
        <v>91709</v>
      </c>
      <c r="AR173" s="58">
        <v>1936744</v>
      </c>
      <c r="AS173" s="35"/>
      <c r="AT173" s="7">
        <f t="shared" si="102"/>
        <v>2028453</v>
      </c>
      <c r="AU173" s="57">
        <v>232232</v>
      </c>
      <c r="AV173" s="58">
        <v>223454</v>
      </c>
      <c r="AW173" s="35"/>
      <c r="AX173" s="7">
        <f t="shared" si="95"/>
        <v>192719906</v>
      </c>
      <c r="AY173" s="65">
        <f t="shared" si="108"/>
        <v>18987825</v>
      </c>
      <c r="AZ173" s="66">
        <f t="shared" si="109"/>
        <v>16173870</v>
      </c>
      <c r="BA173" s="35"/>
      <c r="BB173" s="7">
        <f t="shared" si="84"/>
        <v>183.78662680076107</v>
      </c>
      <c r="BC173" s="4">
        <f t="shared" si="85"/>
        <v>116.23223223223223</v>
      </c>
      <c r="BD173" s="9">
        <f t="shared" si="86"/>
        <v>253.63677639046537</v>
      </c>
      <c r="BE173" s="35"/>
      <c r="BF173" s="41">
        <f t="shared" si="103"/>
        <v>4.4869781933779558E-2</v>
      </c>
      <c r="BG173" s="43">
        <f t="shared" si="104"/>
        <v>2.8377009822322323E-2</v>
      </c>
      <c r="BH173" s="44">
        <f t="shared" si="105"/>
        <v>6.192304111095346E-2</v>
      </c>
      <c r="BI173" s="35"/>
      <c r="BJ173" s="73" t="s">
        <v>47</v>
      </c>
      <c r="BK173" s="57"/>
      <c r="BL173" s="58"/>
      <c r="BM173" s="35"/>
      <c r="BN173" s="56"/>
      <c r="BO173" s="57"/>
      <c r="BP173" s="58"/>
      <c r="BQ173" s="35"/>
      <c r="BR173" s="56"/>
      <c r="BS173" s="57"/>
      <c r="BT173" s="58"/>
      <c r="BU173" s="35"/>
      <c r="BV173" s="56"/>
      <c r="BW173" s="57"/>
      <c r="BX173" s="58"/>
    </row>
    <row r="174" spans="1:76" x14ac:dyDescent="0.2">
      <c r="A174" s="4">
        <f t="shared" si="96"/>
        <v>1680000</v>
      </c>
      <c r="B174" s="4">
        <f t="shared" si="93"/>
        <v>1690000</v>
      </c>
      <c r="D174" s="7">
        <f t="shared" si="97"/>
        <v>10000</v>
      </c>
      <c r="E174" s="57">
        <v>8212</v>
      </c>
      <c r="F174" s="9">
        <f t="shared" si="87"/>
        <v>1788</v>
      </c>
      <c r="G174" s="58">
        <v>64076</v>
      </c>
      <c r="H174" s="9">
        <f t="shared" si="88"/>
        <v>7.8027277155382366</v>
      </c>
      <c r="I174" s="9">
        <f t="shared" si="89"/>
        <v>6.4076000000000004</v>
      </c>
      <c r="J174" s="4"/>
      <c r="K174" s="59">
        <v>3387</v>
      </c>
      <c r="L174" s="27">
        <f t="shared" si="98"/>
        <v>6613</v>
      </c>
      <c r="M174" s="57">
        <v>7316</v>
      </c>
      <c r="N174" s="30">
        <f t="shared" si="99"/>
        <v>-7309.5924000000005</v>
      </c>
      <c r="O174" s="35"/>
      <c r="P174" s="7">
        <f t="shared" si="100"/>
        <v>10703</v>
      </c>
      <c r="Q174" s="57">
        <v>1999</v>
      </c>
      <c r="R174" s="58">
        <v>830</v>
      </c>
      <c r="S174" s="4"/>
      <c r="T174" s="59">
        <v>62842</v>
      </c>
      <c r="U174" s="58">
        <v>879160</v>
      </c>
      <c r="V174" s="35"/>
      <c r="W174" s="7">
        <f t="shared" si="101"/>
        <v>942002</v>
      </c>
      <c r="X174" s="57">
        <v>542080</v>
      </c>
      <c r="Y174" s="58">
        <v>225760</v>
      </c>
      <c r="AA174" s="7">
        <f t="shared" si="90"/>
        <v>88.012893581238899</v>
      </c>
      <c r="AB174" s="4">
        <f t="shared" si="91"/>
        <v>271.17558779389697</v>
      </c>
      <c r="AC174" s="9">
        <f t="shared" si="92"/>
        <v>272</v>
      </c>
      <c r="AE174" s="7">
        <f t="shared" si="94"/>
        <v>79861547</v>
      </c>
      <c r="AF174" s="4">
        <f t="shared" si="106"/>
        <v>82459496</v>
      </c>
      <c r="AG174" s="9">
        <f t="shared" si="107"/>
        <v>18506608</v>
      </c>
      <c r="AI174" s="47">
        <f t="shared" si="78"/>
        <v>0.93431748108007096</v>
      </c>
      <c r="AJ174" s="48">
        <f t="shared" si="79"/>
        <v>5.002501250625313</v>
      </c>
      <c r="AK174" s="49">
        <f t="shared" si="80"/>
        <v>12.048192771084338</v>
      </c>
      <c r="AM174" s="47">
        <f t="shared" si="81"/>
        <v>0.76726151546295429</v>
      </c>
      <c r="AN174" s="48">
        <f t="shared" si="82"/>
        <v>4.1080540270135071</v>
      </c>
      <c r="AO174" s="49">
        <f t="shared" si="83"/>
        <v>9.8939759036144572</v>
      </c>
      <c r="AQ174" s="59">
        <v>86419</v>
      </c>
      <c r="AR174" s="58">
        <v>1885368</v>
      </c>
      <c r="AS174" s="35"/>
      <c r="AT174" s="7">
        <f t="shared" si="102"/>
        <v>1971787</v>
      </c>
      <c r="AU174" s="57">
        <v>220080</v>
      </c>
      <c r="AV174" s="58">
        <v>206805</v>
      </c>
      <c r="AW174" s="35"/>
      <c r="AX174" s="7">
        <f t="shared" si="95"/>
        <v>194691693</v>
      </c>
      <c r="AY174" s="65">
        <f t="shared" si="108"/>
        <v>19207905</v>
      </c>
      <c r="AZ174" s="66">
        <f t="shared" si="109"/>
        <v>16380675</v>
      </c>
      <c r="BA174" s="35"/>
      <c r="BB174" s="7">
        <f t="shared" si="84"/>
        <v>184.22750630664299</v>
      </c>
      <c r="BC174" s="4">
        <f t="shared" si="85"/>
        <v>110.09504752376188</v>
      </c>
      <c r="BD174" s="9">
        <f t="shared" si="86"/>
        <v>249.16265060240963</v>
      </c>
      <c r="BE174" s="35"/>
      <c r="BF174" s="41">
        <f t="shared" si="103"/>
        <v>4.4977418531895262E-2</v>
      </c>
      <c r="BG174" s="43">
        <f t="shared" si="104"/>
        <v>2.6878673711855927E-2</v>
      </c>
      <c r="BH174" s="44">
        <f t="shared" si="105"/>
        <v>6.0830725244728913E-2</v>
      </c>
      <c r="BI174" s="35"/>
      <c r="BJ174" s="73" t="s">
        <v>47</v>
      </c>
      <c r="BK174" s="57"/>
      <c r="BL174" s="58"/>
      <c r="BM174" s="35"/>
      <c r="BN174" s="56"/>
      <c r="BO174" s="57"/>
      <c r="BP174" s="58"/>
      <c r="BQ174" s="35"/>
      <c r="BR174" s="56"/>
      <c r="BS174" s="57"/>
      <c r="BT174" s="58"/>
      <c r="BU174" s="35"/>
      <c r="BV174" s="56"/>
      <c r="BW174" s="57"/>
      <c r="BX174" s="58"/>
    </row>
    <row r="175" spans="1:76" x14ac:dyDescent="0.2">
      <c r="A175" s="4">
        <f t="shared" si="96"/>
        <v>1690000</v>
      </c>
      <c r="B175" s="4">
        <f t="shared" si="93"/>
        <v>1700000</v>
      </c>
      <c r="D175" s="7">
        <f t="shared" si="97"/>
        <v>10000</v>
      </c>
      <c r="E175" s="57">
        <v>8497</v>
      </c>
      <c r="F175" s="9">
        <f t="shared" si="87"/>
        <v>1503</v>
      </c>
      <c r="G175" s="58">
        <v>74744</v>
      </c>
      <c r="H175" s="9">
        <f t="shared" si="88"/>
        <v>8.7965164175591379</v>
      </c>
      <c r="I175" s="9">
        <f t="shared" si="89"/>
        <v>7.4744000000000002</v>
      </c>
      <c r="J175" s="4"/>
      <c r="K175" s="59">
        <v>3878</v>
      </c>
      <c r="L175" s="27">
        <f t="shared" si="98"/>
        <v>6122</v>
      </c>
      <c r="M175" s="57">
        <v>10001</v>
      </c>
      <c r="N175" s="30">
        <f t="shared" si="99"/>
        <v>-9993.5256000000008</v>
      </c>
      <c r="O175" s="35"/>
      <c r="P175" s="7">
        <f t="shared" si="100"/>
        <v>13879</v>
      </c>
      <c r="Q175" s="57">
        <v>1995</v>
      </c>
      <c r="R175" s="58">
        <v>991</v>
      </c>
      <c r="S175" s="4"/>
      <c r="T175" s="59">
        <v>76044</v>
      </c>
      <c r="U175" s="58">
        <v>1009368</v>
      </c>
      <c r="V175" s="35"/>
      <c r="W175" s="7">
        <f t="shared" si="101"/>
        <v>1085412</v>
      </c>
      <c r="X175" s="57">
        <v>541464</v>
      </c>
      <c r="Y175" s="58">
        <v>269552</v>
      </c>
      <c r="AA175" s="7">
        <f t="shared" si="90"/>
        <v>78.20534620649903</v>
      </c>
      <c r="AB175" s="4">
        <f t="shared" si="91"/>
        <v>271.41052631578947</v>
      </c>
      <c r="AC175" s="9">
        <f t="shared" si="92"/>
        <v>272</v>
      </c>
      <c r="AE175" s="7">
        <f t="shared" si="94"/>
        <v>80946959</v>
      </c>
      <c r="AF175" s="4">
        <f t="shared" si="106"/>
        <v>83000960</v>
      </c>
      <c r="AG175" s="9">
        <f t="shared" si="107"/>
        <v>18776160</v>
      </c>
      <c r="AI175" s="47">
        <f t="shared" si="78"/>
        <v>0.72051300525974493</v>
      </c>
      <c r="AJ175" s="48">
        <f t="shared" si="79"/>
        <v>5.0125313283208017</v>
      </c>
      <c r="AK175" s="49">
        <f t="shared" si="80"/>
        <v>10.090817356205852</v>
      </c>
      <c r="AM175" s="47">
        <f t="shared" si="81"/>
        <v>0.61221990056920528</v>
      </c>
      <c r="AN175" s="48">
        <f t="shared" si="82"/>
        <v>4.2591478696741856</v>
      </c>
      <c r="AO175" s="49">
        <f t="shared" si="83"/>
        <v>8.574167507568113</v>
      </c>
      <c r="AQ175" s="59">
        <v>121107</v>
      </c>
      <c r="AR175" s="58">
        <v>2560144</v>
      </c>
      <c r="AS175" s="35"/>
      <c r="AT175" s="7">
        <f t="shared" si="102"/>
        <v>2681251</v>
      </c>
      <c r="AU175" s="57">
        <v>256255</v>
      </c>
      <c r="AV175" s="58">
        <v>250450</v>
      </c>
      <c r="AW175" s="35"/>
      <c r="AX175" s="7">
        <f t="shared" si="95"/>
        <v>197372944</v>
      </c>
      <c r="AY175" s="65">
        <f t="shared" si="108"/>
        <v>19464160</v>
      </c>
      <c r="AZ175" s="66">
        <f t="shared" si="109"/>
        <v>16631125</v>
      </c>
      <c r="BA175" s="35"/>
      <c r="BB175" s="7">
        <f t="shared" si="84"/>
        <v>193.18762158656963</v>
      </c>
      <c r="BC175" s="4">
        <f t="shared" si="85"/>
        <v>128.44862155388472</v>
      </c>
      <c r="BD175" s="9">
        <f t="shared" si="86"/>
        <v>252.72452068617557</v>
      </c>
      <c r="BE175" s="35"/>
      <c r="BF175" s="41">
        <f t="shared" si="103"/>
        <v>4.7164946676408602E-2</v>
      </c>
      <c r="BG175" s="43">
        <f t="shared" si="104"/>
        <v>3.1359526746553887E-2</v>
      </c>
      <c r="BH175" s="44">
        <f t="shared" si="105"/>
        <v>6.1700322433148332E-2</v>
      </c>
      <c r="BI175" s="35"/>
      <c r="BJ175" s="73" t="s">
        <v>47</v>
      </c>
      <c r="BK175" s="57"/>
      <c r="BL175" s="58"/>
      <c r="BM175" s="35"/>
      <c r="BN175" s="56"/>
      <c r="BO175" s="57"/>
      <c r="BP175" s="58"/>
      <c r="BQ175" s="35"/>
      <c r="BR175" s="56"/>
      <c r="BS175" s="57"/>
      <c r="BT175" s="58"/>
      <c r="BU175" s="35"/>
      <c r="BV175" s="56"/>
      <c r="BW175" s="57"/>
      <c r="BX175" s="58"/>
    </row>
    <row r="176" spans="1:76" x14ac:dyDescent="0.2">
      <c r="A176" s="4">
        <f t="shared" si="96"/>
        <v>1700000</v>
      </c>
      <c r="B176" s="4">
        <f t="shared" si="93"/>
        <v>1710000</v>
      </c>
      <c r="D176" s="7">
        <f t="shared" si="97"/>
        <v>10000</v>
      </c>
      <c r="E176" s="57">
        <v>8617</v>
      </c>
      <c r="F176" s="9">
        <f t="shared" si="87"/>
        <v>1383</v>
      </c>
      <c r="G176" s="58">
        <v>75359</v>
      </c>
      <c r="H176" s="9">
        <f t="shared" si="88"/>
        <v>8.745387025646977</v>
      </c>
      <c r="I176" s="9">
        <f t="shared" si="89"/>
        <v>7.5358999999999998</v>
      </c>
      <c r="J176" s="4"/>
      <c r="K176" s="59">
        <v>3773</v>
      </c>
      <c r="L176" s="27">
        <f t="shared" si="98"/>
        <v>6227</v>
      </c>
      <c r="M176" s="57">
        <v>9532</v>
      </c>
      <c r="N176" s="30">
        <f t="shared" si="99"/>
        <v>-9524.4640999999992</v>
      </c>
      <c r="O176" s="35"/>
      <c r="P176" s="7">
        <f t="shared" si="100"/>
        <v>13305</v>
      </c>
      <c r="Q176" s="57">
        <v>2000</v>
      </c>
      <c r="R176" s="58">
        <v>1036</v>
      </c>
      <c r="S176" s="4"/>
      <c r="T176" s="59">
        <v>78544</v>
      </c>
      <c r="U176" s="58">
        <v>983824</v>
      </c>
      <c r="V176" s="35"/>
      <c r="W176" s="7">
        <f t="shared" si="101"/>
        <v>1062368</v>
      </c>
      <c r="X176" s="57">
        <v>542880</v>
      </c>
      <c r="Y176" s="58">
        <v>281792</v>
      </c>
      <c r="AA176" s="7">
        <f t="shared" si="90"/>
        <v>79.847275460353245</v>
      </c>
      <c r="AB176" s="4">
        <f t="shared" si="91"/>
        <v>271.44</v>
      </c>
      <c r="AC176" s="9">
        <f t="shared" si="92"/>
        <v>272</v>
      </c>
      <c r="AE176" s="7">
        <f t="shared" si="94"/>
        <v>82009327</v>
      </c>
      <c r="AF176" s="4">
        <f t="shared" si="106"/>
        <v>83543840</v>
      </c>
      <c r="AG176" s="9">
        <f t="shared" si="107"/>
        <v>19057952</v>
      </c>
      <c r="AI176" s="47">
        <f t="shared" si="78"/>
        <v>0.75159714393085308</v>
      </c>
      <c r="AJ176" s="48">
        <f t="shared" si="79"/>
        <v>5</v>
      </c>
      <c r="AK176" s="49">
        <f t="shared" si="80"/>
        <v>9.6525096525096519</v>
      </c>
      <c r="AM176" s="47">
        <f t="shared" si="81"/>
        <v>0.64765125892521613</v>
      </c>
      <c r="AN176" s="48">
        <f t="shared" si="82"/>
        <v>4.3085000000000004</v>
      </c>
      <c r="AO176" s="49">
        <f t="shared" si="83"/>
        <v>8.3175675675675684</v>
      </c>
      <c r="AQ176" s="59">
        <v>127237</v>
      </c>
      <c r="AR176" s="58">
        <v>2466144</v>
      </c>
      <c r="AS176" s="35"/>
      <c r="AT176" s="7">
        <f t="shared" si="102"/>
        <v>2593381</v>
      </c>
      <c r="AU176" s="57">
        <v>265024</v>
      </c>
      <c r="AV176" s="58">
        <v>255815</v>
      </c>
      <c r="AW176" s="35"/>
      <c r="AX176" s="7">
        <f t="shared" si="95"/>
        <v>199966325</v>
      </c>
      <c r="AY176" s="65">
        <f t="shared" si="108"/>
        <v>19729184</v>
      </c>
      <c r="AZ176" s="66">
        <f t="shared" si="109"/>
        <v>16886940</v>
      </c>
      <c r="BA176" s="35"/>
      <c r="BB176" s="7">
        <f t="shared" si="84"/>
        <v>194.91777527245395</v>
      </c>
      <c r="BC176" s="4">
        <f t="shared" si="85"/>
        <v>132.512</v>
      </c>
      <c r="BD176" s="9">
        <f t="shared" si="86"/>
        <v>246.92567567567568</v>
      </c>
      <c r="BE176" s="35"/>
      <c r="BF176" s="41">
        <f t="shared" si="103"/>
        <v>4.7587347478626453E-2</v>
      </c>
      <c r="BG176" s="43">
        <f t="shared" si="104"/>
        <v>3.23515625E-2</v>
      </c>
      <c r="BH176" s="44">
        <f t="shared" si="105"/>
        <v>6.0284588788006757E-2</v>
      </c>
      <c r="BI176" s="35"/>
      <c r="BJ176" s="73" t="s">
        <v>47</v>
      </c>
      <c r="BK176" s="57"/>
      <c r="BL176" s="58"/>
      <c r="BM176" s="35"/>
      <c r="BN176" s="56"/>
      <c r="BO176" s="57"/>
      <c r="BP176" s="58"/>
      <c r="BQ176" s="35"/>
      <c r="BR176" s="56"/>
      <c r="BS176" s="57"/>
      <c r="BT176" s="58"/>
      <c r="BU176" s="35"/>
      <c r="BV176" s="56"/>
      <c r="BW176" s="57"/>
      <c r="BX176" s="58"/>
    </row>
    <row r="177" spans="1:76" x14ac:dyDescent="0.2">
      <c r="A177" s="4">
        <f t="shared" si="96"/>
        <v>1710000</v>
      </c>
      <c r="B177" s="4">
        <f t="shared" si="93"/>
        <v>1720000</v>
      </c>
      <c r="D177" s="7">
        <f t="shared" si="97"/>
        <v>10000</v>
      </c>
      <c r="E177" s="57">
        <v>8753</v>
      </c>
      <c r="F177" s="9">
        <f t="shared" si="87"/>
        <v>1247</v>
      </c>
      <c r="G177" s="58">
        <v>79989</v>
      </c>
      <c r="H177" s="9">
        <f t="shared" si="88"/>
        <v>9.1384668113789562</v>
      </c>
      <c r="I177" s="9">
        <f t="shared" si="89"/>
        <v>7.9988999999999999</v>
      </c>
      <c r="J177" s="4"/>
      <c r="K177" s="59">
        <v>4616</v>
      </c>
      <c r="L177" s="27">
        <f t="shared" si="98"/>
        <v>5384</v>
      </c>
      <c r="M177" s="57">
        <v>11612</v>
      </c>
      <c r="N177" s="30">
        <f t="shared" si="99"/>
        <v>-11604.001099999999</v>
      </c>
      <c r="O177" s="35"/>
      <c r="P177" s="7">
        <f t="shared" si="100"/>
        <v>16228</v>
      </c>
      <c r="Q177" s="57">
        <v>1999</v>
      </c>
      <c r="R177" s="58">
        <v>1105</v>
      </c>
      <c r="S177" s="4"/>
      <c r="T177" s="59">
        <v>110568</v>
      </c>
      <c r="U177" s="58">
        <v>1208368</v>
      </c>
      <c r="V177" s="35"/>
      <c r="W177" s="7">
        <f t="shared" si="101"/>
        <v>1318936</v>
      </c>
      <c r="X177" s="57">
        <v>542776</v>
      </c>
      <c r="Y177" s="58">
        <v>300560</v>
      </c>
      <c r="AA177" s="7">
        <f t="shared" si="90"/>
        <v>81.275326596006906</v>
      </c>
      <c r="AB177" s="4">
        <f t="shared" si="91"/>
        <v>271.52376188094047</v>
      </c>
      <c r="AC177" s="9">
        <f t="shared" si="92"/>
        <v>272</v>
      </c>
      <c r="AE177" s="7">
        <f t="shared" si="94"/>
        <v>83328263</v>
      </c>
      <c r="AF177" s="4">
        <f t="shared" si="106"/>
        <v>84086616</v>
      </c>
      <c r="AG177" s="9">
        <f t="shared" si="107"/>
        <v>19358512</v>
      </c>
      <c r="AI177" s="47">
        <f t="shared" si="78"/>
        <v>0.61621888094651223</v>
      </c>
      <c r="AJ177" s="48">
        <f t="shared" si="79"/>
        <v>5.002501250625313</v>
      </c>
      <c r="AK177" s="49">
        <f t="shared" si="80"/>
        <v>9.0497737556561084</v>
      </c>
      <c r="AM177" s="47">
        <f t="shared" si="81"/>
        <v>0.5393763864924821</v>
      </c>
      <c r="AN177" s="48">
        <f t="shared" si="82"/>
        <v>4.3786893446723365</v>
      </c>
      <c r="AO177" s="49">
        <f t="shared" si="83"/>
        <v>7.9212669683257921</v>
      </c>
      <c r="AQ177" s="59">
        <v>147521</v>
      </c>
      <c r="AR177" s="58">
        <v>2991200</v>
      </c>
      <c r="AS177" s="35"/>
      <c r="AT177" s="7">
        <f t="shared" si="102"/>
        <v>3138721</v>
      </c>
      <c r="AU177" s="57">
        <v>281905</v>
      </c>
      <c r="AV177" s="58">
        <v>272272</v>
      </c>
      <c r="AW177" s="35"/>
      <c r="AX177" s="7">
        <f t="shared" si="95"/>
        <v>203105046</v>
      </c>
      <c r="AY177" s="65">
        <f t="shared" si="108"/>
        <v>20011089</v>
      </c>
      <c r="AZ177" s="66">
        <f t="shared" si="109"/>
        <v>17159212</v>
      </c>
      <c r="BA177" s="35"/>
      <c r="BB177" s="7">
        <f t="shared" si="84"/>
        <v>193.41391422233178</v>
      </c>
      <c r="BC177" s="4">
        <f t="shared" si="85"/>
        <v>141.02301150575289</v>
      </c>
      <c r="BD177" s="9">
        <f t="shared" si="86"/>
        <v>246.4</v>
      </c>
      <c r="BE177" s="35"/>
      <c r="BF177" s="41">
        <f t="shared" si="103"/>
        <v>4.7220193901936471E-2</v>
      </c>
      <c r="BG177" s="43">
        <f t="shared" si="104"/>
        <v>3.4429446168396702E-2</v>
      </c>
      <c r="BH177" s="44">
        <f t="shared" si="105"/>
        <v>6.0156250000000001E-2</v>
      </c>
      <c r="BI177" s="35"/>
      <c r="BJ177" s="73" t="s">
        <v>47</v>
      </c>
      <c r="BK177" s="57"/>
      <c r="BL177" s="58"/>
      <c r="BM177" s="35"/>
      <c r="BN177" s="56"/>
      <c r="BO177" s="57"/>
      <c r="BP177" s="58"/>
      <c r="BQ177" s="35"/>
      <c r="BR177" s="56"/>
      <c r="BS177" s="57"/>
      <c r="BT177" s="58"/>
      <c r="BU177" s="35"/>
      <c r="BV177" s="56"/>
      <c r="BW177" s="57"/>
      <c r="BX177" s="58"/>
    </row>
    <row r="178" spans="1:76" x14ac:dyDescent="0.2">
      <c r="A178" s="4">
        <f t="shared" si="96"/>
        <v>1720000</v>
      </c>
      <c r="B178" s="4">
        <f t="shared" si="93"/>
        <v>1730000</v>
      </c>
      <c r="D178" s="7">
        <f t="shared" si="97"/>
        <v>10000</v>
      </c>
      <c r="E178" s="57">
        <v>5887</v>
      </c>
      <c r="F178" s="9">
        <f t="shared" si="87"/>
        <v>4113</v>
      </c>
      <c r="G178" s="58">
        <v>115691</v>
      </c>
      <c r="H178" s="9">
        <f t="shared" si="88"/>
        <v>19.651944963478851</v>
      </c>
      <c r="I178" s="9">
        <f t="shared" si="89"/>
        <v>11.569100000000001</v>
      </c>
      <c r="J178" s="4"/>
      <c r="K178" s="59">
        <v>4578</v>
      </c>
      <c r="L178" s="27">
        <f t="shared" si="98"/>
        <v>5422</v>
      </c>
      <c r="M178" s="57">
        <v>23641</v>
      </c>
      <c r="N178" s="30">
        <f t="shared" si="99"/>
        <v>-23629.430899999999</v>
      </c>
      <c r="O178" s="35"/>
      <c r="P178" s="7">
        <f t="shared" si="100"/>
        <v>28219</v>
      </c>
      <c r="Q178" s="57">
        <v>1972</v>
      </c>
      <c r="R178" s="58">
        <v>1415</v>
      </c>
      <c r="S178" s="4"/>
      <c r="T178" s="59">
        <v>170326</v>
      </c>
      <c r="U178" s="58">
        <v>1216904</v>
      </c>
      <c r="V178" s="35"/>
      <c r="W178" s="7">
        <f t="shared" si="101"/>
        <v>1387230</v>
      </c>
      <c r="X178" s="57">
        <v>536176</v>
      </c>
      <c r="Y178" s="58">
        <v>384880</v>
      </c>
      <c r="AA178" s="7">
        <f t="shared" si="90"/>
        <v>49.159431588645951</v>
      </c>
      <c r="AB178" s="4">
        <f t="shared" si="91"/>
        <v>271.89452332657203</v>
      </c>
      <c r="AC178" s="9">
        <f t="shared" si="92"/>
        <v>272</v>
      </c>
      <c r="AE178" s="7">
        <f t="shared" si="94"/>
        <v>84715493</v>
      </c>
      <c r="AF178" s="4">
        <f t="shared" si="106"/>
        <v>84622792</v>
      </c>
      <c r="AG178" s="9">
        <f t="shared" si="107"/>
        <v>19743392</v>
      </c>
      <c r="AI178" s="47">
        <f t="shared" si="78"/>
        <v>0.35437116836174209</v>
      </c>
      <c r="AJ178" s="48">
        <f t="shared" si="79"/>
        <v>5.0709939148073024</v>
      </c>
      <c r="AK178" s="49">
        <f t="shared" si="80"/>
        <v>7.0671378091872787</v>
      </c>
      <c r="AM178" s="47">
        <f t="shared" si="81"/>
        <v>0.20861830681455756</v>
      </c>
      <c r="AN178" s="48">
        <f t="shared" si="82"/>
        <v>2.9852941176470589</v>
      </c>
      <c r="AO178" s="49">
        <f t="shared" si="83"/>
        <v>4.160424028268551</v>
      </c>
      <c r="AQ178" s="59">
        <v>277726</v>
      </c>
      <c r="AR178" s="58">
        <v>5942432</v>
      </c>
      <c r="AS178" s="35"/>
      <c r="AT178" s="7">
        <f t="shared" si="102"/>
        <v>6220158</v>
      </c>
      <c r="AU178" s="57">
        <v>383137</v>
      </c>
      <c r="AV178" s="58">
        <v>380331</v>
      </c>
      <c r="AW178" s="35"/>
      <c r="AX178" s="7">
        <f t="shared" si="95"/>
        <v>209325204</v>
      </c>
      <c r="AY178" s="65">
        <f t="shared" si="108"/>
        <v>20394226</v>
      </c>
      <c r="AZ178" s="66">
        <f t="shared" si="109"/>
        <v>17539543</v>
      </c>
      <c r="BA178" s="35"/>
      <c r="BB178" s="7">
        <f t="shared" si="84"/>
        <v>220.4244657854637</v>
      </c>
      <c r="BC178" s="4">
        <f t="shared" si="85"/>
        <v>194.28853955375254</v>
      </c>
      <c r="BD178" s="9">
        <f t="shared" si="86"/>
        <v>268.78515901060069</v>
      </c>
      <c r="BE178" s="35"/>
      <c r="BF178" s="41">
        <f t="shared" si="103"/>
        <v>5.3814566842154223E-2</v>
      </c>
      <c r="BG178" s="43">
        <f t="shared" si="104"/>
        <v>4.7433725476990367E-2</v>
      </c>
      <c r="BH178" s="44">
        <f t="shared" si="105"/>
        <v>6.5621376711572435E-2</v>
      </c>
      <c r="BI178" s="35"/>
      <c r="BJ178" s="73" t="s">
        <v>47</v>
      </c>
      <c r="BK178" s="57"/>
      <c r="BL178" s="58"/>
      <c r="BM178" s="35"/>
      <c r="BN178" s="56"/>
      <c r="BO178" s="57"/>
      <c r="BP178" s="58"/>
      <c r="BQ178" s="35"/>
      <c r="BR178" s="56"/>
      <c r="BS178" s="57"/>
      <c r="BT178" s="58"/>
      <c r="BU178" s="35"/>
      <c r="BV178" s="56"/>
      <c r="BW178" s="57"/>
      <c r="BX178" s="58"/>
    </row>
    <row r="179" spans="1:76" x14ac:dyDescent="0.2">
      <c r="A179" s="4">
        <f t="shared" si="96"/>
        <v>1730000</v>
      </c>
      <c r="B179" s="4">
        <f t="shared" si="93"/>
        <v>1740000</v>
      </c>
      <c r="D179" s="7">
        <f t="shared" si="97"/>
        <v>10000</v>
      </c>
      <c r="E179" s="57">
        <v>6384</v>
      </c>
      <c r="F179" s="9">
        <f t="shared" si="87"/>
        <v>3616</v>
      </c>
      <c r="G179" s="58">
        <v>72725</v>
      </c>
      <c r="H179" s="9">
        <f t="shared" si="88"/>
        <v>11.391760651629072</v>
      </c>
      <c r="I179" s="9">
        <f t="shared" si="89"/>
        <v>7.2725</v>
      </c>
      <c r="J179" s="4"/>
      <c r="K179" s="59">
        <v>4061</v>
      </c>
      <c r="L179" s="27">
        <f t="shared" si="98"/>
        <v>5939</v>
      </c>
      <c r="M179" s="57">
        <v>11020</v>
      </c>
      <c r="N179" s="30">
        <f t="shared" si="99"/>
        <v>-11012.727500000001</v>
      </c>
      <c r="O179" s="35"/>
      <c r="P179" s="7">
        <f t="shared" si="100"/>
        <v>15081</v>
      </c>
      <c r="Q179" s="57">
        <v>1992</v>
      </c>
      <c r="R179" s="58">
        <v>932</v>
      </c>
      <c r="S179" s="4"/>
      <c r="T179" s="59">
        <v>100279</v>
      </c>
      <c r="U179" s="58">
        <v>1065336</v>
      </c>
      <c r="V179" s="35"/>
      <c r="W179" s="7">
        <f t="shared" si="101"/>
        <v>1165615</v>
      </c>
      <c r="X179" s="57">
        <v>540096</v>
      </c>
      <c r="Y179" s="58">
        <v>253504</v>
      </c>
      <c r="AA179" s="7">
        <f t="shared" si="90"/>
        <v>77.290299051787017</v>
      </c>
      <c r="AB179" s="4">
        <f t="shared" si="91"/>
        <v>271.13253012048193</v>
      </c>
      <c r="AC179" s="9">
        <f t="shared" si="92"/>
        <v>272</v>
      </c>
      <c r="AE179" s="7">
        <f t="shared" si="94"/>
        <v>85881108</v>
      </c>
      <c r="AF179" s="4">
        <f t="shared" si="106"/>
        <v>85162888</v>
      </c>
      <c r="AG179" s="9">
        <f t="shared" si="107"/>
        <v>19996896</v>
      </c>
      <c r="AI179" s="47">
        <f t="shared" si="78"/>
        <v>0.66308600225449243</v>
      </c>
      <c r="AJ179" s="48">
        <f t="shared" si="79"/>
        <v>5.0200803212851408</v>
      </c>
      <c r="AK179" s="49">
        <f t="shared" si="80"/>
        <v>10.729613733905579</v>
      </c>
      <c r="AM179" s="47">
        <f t="shared" si="81"/>
        <v>0.42331410383926793</v>
      </c>
      <c r="AN179" s="48">
        <f t="shared" si="82"/>
        <v>3.2048192771084336</v>
      </c>
      <c r="AO179" s="49">
        <f t="shared" si="83"/>
        <v>6.8497854077253217</v>
      </c>
      <c r="AQ179" s="59">
        <v>133463</v>
      </c>
      <c r="AR179" s="58">
        <v>2817192</v>
      </c>
      <c r="AS179" s="35"/>
      <c r="AT179" s="7">
        <f t="shared" si="102"/>
        <v>2950655</v>
      </c>
      <c r="AU179" s="57">
        <v>254273</v>
      </c>
      <c r="AV179" s="58">
        <v>235855</v>
      </c>
      <c r="AW179" s="35"/>
      <c r="AX179" s="7">
        <f t="shared" si="95"/>
        <v>212275859</v>
      </c>
      <c r="AY179" s="65">
        <f t="shared" si="108"/>
        <v>20648499</v>
      </c>
      <c r="AZ179" s="66">
        <f t="shared" si="109"/>
        <v>17775398</v>
      </c>
      <c r="BA179" s="35"/>
      <c r="BB179" s="7">
        <f t="shared" si="84"/>
        <v>195.65380279822293</v>
      </c>
      <c r="BC179" s="4">
        <f t="shared" si="85"/>
        <v>127.64708835341365</v>
      </c>
      <c r="BD179" s="9">
        <f t="shared" si="86"/>
        <v>253.06330472103005</v>
      </c>
      <c r="BE179" s="35"/>
      <c r="BF179" s="41">
        <f t="shared" si="103"/>
        <v>4.7767041698784894E-2</v>
      </c>
      <c r="BG179" s="43">
        <f t="shared" si="104"/>
        <v>3.116383993003263E-2</v>
      </c>
      <c r="BH179" s="44">
        <f t="shared" si="105"/>
        <v>6.1783033379157727E-2</v>
      </c>
      <c r="BI179" s="35"/>
      <c r="BJ179" s="73" t="s">
        <v>47</v>
      </c>
      <c r="BK179" s="57"/>
      <c r="BL179" s="58"/>
      <c r="BM179" s="35"/>
      <c r="BN179" s="56"/>
      <c r="BO179" s="57"/>
      <c r="BP179" s="58"/>
      <c r="BQ179" s="35"/>
      <c r="BR179" s="56"/>
      <c r="BS179" s="57"/>
      <c r="BT179" s="58"/>
      <c r="BU179" s="35"/>
      <c r="BV179" s="56"/>
      <c r="BW179" s="57"/>
      <c r="BX179" s="58"/>
    </row>
    <row r="180" spans="1:76" x14ac:dyDescent="0.2">
      <c r="A180" s="4">
        <f t="shared" si="96"/>
        <v>1740000</v>
      </c>
      <c r="B180" s="4">
        <f t="shared" si="93"/>
        <v>1750000</v>
      </c>
      <c r="D180" s="7">
        <f t="shared" si="97"/>
        <v>10000</v>
      </c>
      <c r="E180" s="57">
        <v>6649</v>
      </c>
      <c r="F180" s="9">
        <f t="shared" si="87"/>
        <v>3351</v>
      </c>
      <c r="G180" s="58">
        <v>83127</v>
      </c>
      <c r="H180" s="9">
        <f t="shared" si="88"/>
        <v>12.502180779064521</v>
      </c>
      <c r="I180" s="9">
        <f t="shared" si="89"/>
        <v>8.3126999999999995</v>
      </c>
      <c r="J180" s="4"/>
      <c r="K180" s="59">
        <v>4377</v>
      </c>
      <c r="L180" s="27">
        <f t="shared" si="98"/>
        <v>5623</v>
      </c>
      <c r="M180" s="57">
        <v>15800</v>
      </c>
      <c r="N180" s="30">
        <f t="shared" si="99"/>
        <v>-15791.6873</v>
      </c>
      <c r="O180" s="35"/>
      <c r="P180" s="7">
        <f t="shared" si="100"/>
        <v>20177</v>
      </c>
      <c r="Q180" s="57">
        <v>1996</v>
      </c>
      <c r="R180" s="58">
        <v>1031</v>
      </c>
      <c r="S180" s="4"/>
      <c r="T180" s="59">
        <v>116293</v>
      </c>
      <c r="U180" s="58">
        <v>1142440</v>
      </c>
      <c r="V180" s="35"/>
      <c r="W180" s="7">
        <f t="shared" si="101"/>
        <v>1258733</v>
      </c>
      <c r="X180" s="57">
        <v>541496</v>
      </c>
      <c r="Y180" s="58">
        <v>280432</v>
      </c>
      <c r="AA180" s="7">
        <f t="shared" si="90"/>
        <v>62.384546761163705</v>
      </c>
      <c r="AB180" s="4">
        <f t="shared" si="91"/>
        <v>271.29058116232466</v>
      </c>
      <c r="AC180" s="9">
        <f t="shared" si="92"/>
        <v>272</v>
      </c>
      <c r="AE180" s="7">
        <f t="shared" si="94"/>
        <v>87139841</v>
      </c>
      <c r="AF180" s="4">
        <f t="shared" si="106"/>
        <v>85704384</v>
      </c>
      <c r="AG180" s="9">
        <f t="shared" si="107"/>
        <v>20277328</v>
      </c>
      <c r="AI180" s="47">
        <f t="shared" si="78"/>
        <v>0.49561381771323787</v>
      </c>
      <c r="AJ180" s="48">
        <f t="shared" si="79"/>
        <v>5.0100200400801604</v>
      </c>
      <c r="AK180" s="49">
        <f t="shared" si="80"/>
        <v>9.6993210475266736</v>
      </c>
      <c r="AM180" s="47">
        <f t="shared" si="81"/>
        <v>0.32953362739753184</v>
      </c>
      <c r="AN180" s="48">
        <f t="shared" si="82"/>
        <v>3.3311623246492985</v>
      </c>
      <c r="AO180" s="49">
        <f t="shared" si="83"/>
        <v>6.4490785645004847</v>
      </c>
      <c r="AQ180" s="59">
        <v>198694</v>
      </c>
      <c r="AR180" s="58">
        <v>4050720</v>
      </c>
      <c r="AS180" s="35"/>
      <c r="AT180" s="7">
        <f t="shared" si="102"/>
        <v>4249414</v>
      </c>
      <c r="AU180" s="57">
        <v>281821</v>
      </c>
      <c r="AV180" s="58">
        <v>268584</v>
      </c>
      <c r="AW180" s="35"/>
      <c r="AX180" s="7">
        <f t="shared" si="95"/>
        <v>216525273</v>
      </c>
      <c r="AY180" s="65">
        <f t="shared" si="108"/>
        <v>20930320</v>
      </c>
      <c r="AZ180" s="66">
        <f t="shared" si="109"/>
        <v>18043982</v>
      </c>
      <c r="BA180" s="35"/>
      <c r="BB180" s="7">
        <f t="shared" si="84"/>
        <v>210.60682955840809</v>
      </c>
      <c r="BC180" s="4">
        <f t="shared" si="85"/>
        <v>141.19288577154308</v>
      </c>
      <c r="BD180" s="9">
        <f t="shared" si="86"/>
        <v>260.50824442289041</v>
      </c>
      <c r="BE180" s="35"/>
      <c r="BF180" s="41">
        <f t="shared" si="103"/>
        <v>5.1417682997658226E-2</v>
      </c>
      <c r="BG180" s="43">
        <f t="shared" si="104"/>
        <v>3.4470919377818134E-2</v>
      </c>
      <c r="BH180" s="44">
        <f t="shared" si="105"/>
        <v>6.360064561105723E-2</v>
      </c>
      <c r="BI180" s="35"/>
      <c r="BJ180" s="73" t="s">
        <v>47</v>
      </c>
      <c r="BK180" s="57"/>
      <c r="BL180" s="58"/>
      <c r="BM180" s="35"/>
      <c r="BN180" s="56"/>
      <c r="BO180" s="57"/>
      <c r="BP180" s="58"/>
      <c r="BQ180" s="35"/>
      <c r="BR180" s="56"/>
      <c r="BS180" s="57"/>
      <c r="BT180" s="58"/>
      <c r="BU180" s="35"/>
      <c r="BV180" s="56"/>
      <c r="BW180" s="57"/>
      <c r="BX180" s="58"/>
    </row>
    <row r="181" spans="1:76" x14ac:dyDescent="0.2">
      <c r="A181" s="4">
        <f t="shared" si="96"/>
        <v>1750000</v>
      </c>
      <c r="B181" s="4">
        <f t="shared" si="93"/>
        <v>1760000</v>
      </c>
      <c r="D181" s="7">
        <f t="shared" si="97"/>
        <v>10000</v>
      </c>
      <c r="E181" s="57">
        <v>6431</v>
      </c>
      <c r="F181" s="9">
        <f t="shared" si="87"/>
        <v>3569</v>
      </c>
      <c r="G181" s="58">
        <v>74779</v>
      </c>
      <c r="H181" s="9">
        <f t="shared" si="88"/>
        <v>11.627896128129374</v>
      </c>
      <c r="I181" s="9">
        <f t="shared" si="89"/>
        <v>7.4779</v>
      </c>
      <c r="J181" s="4"/>
      <c r="K181" s="59">
        <v>3292</v>
      </c>
      <c r="L181" s="27">
        <f t="shared" si="98"/>
        <v>6708</v>
      </c>
      <c r="M181" s="57">
        <v>9578</v>
      </c>
      <c r="N181" s="30">
        <f t="shared" si="99"/>
        <v>-9570.5221000000001</v>
      </c>
      <c r="O181" s="35"/>
      <c r="P181" s="7">
        <f t="shared" si="100"/>
        <v>12870</v>
      </c>
      <c r="Q181" s="57">
        <v>1996</v>
      </c>
      <c r="R181" s="58">
        <v>923</v>
      </c>
      <c r="S181" s="4"/>
      <c r="T181" s="59">
        <v>75667</v>
      </c>
      <c r="U181" s="58">
        <v>856776</v>
      </c>
      <c r="V181" s="35"/>
      <c r="W181" s="7">
        <f t="shared" si="101"/>
        <v>932443</v>
      </c>
      <c r="X181" s="57">
        <v>540488</v>
      </c>
      <c r="Y181" s="58">
        <v>251056</v>
      </c>
      <c r="AA181" s="7">
        <f t="shared" si="90"/>
        <v>72.450893550893554</v>
      </c>
      <c r="AB181" s="4">
        <f t="shared" si="91"/>
        <v>270.7855711422846</v>
      </c>
      <c r="AC181" s="9">
        <f t="shared" si="92"/>
        <v>272</v>
      </c>
      <c r="AE181" s="7">
        <f t="shared" si="94"/>
        <v>88072284</v>
      </c>
      <c r="AF181" s="4">
        <f t="shared" si="106"/>
        <v>86244872</v>
      </c>
      <c r="AG181" s="9">
        <f t="shared" si="107"/>
        <v>20528384</v>
      </c>
      <c r="AI181" s="47">
        <f t="shared" si="78"/>
        <v>0.77700077700077697</v>
      </c>
      <c r="AJ181" s="48">
        <f t="shared" si="79"/>
        <v>5.0100200400801604</v>
      </c>
      <c r="AK181" s="49">
        <f t="shared" si="80"/>
        <v>10.834236186348862</v>
      </c>
      <c r="AM181" s="47">
        <f t="shared" si="81"/>
        <v>0.49968919968919967</v>
      </c>
      <c r="AN181" s="48">
        <f t="shared" si="82"/>
        <v>3.2219438877755513</v>
      </c>
      <c r="AO181" s="49">
        <f t="shared" si="83"/>
        <v>6.967497291440953</v>
      </c>
      <c r="AQ181" s="59">
        <v>126447</v>
      </c>
      <c r="AR181" s="58">
        <v>2461104</v>
      </c>
      <c r="AS181" s="35"/>
      <c r="AT181" s="7">
        <f t="shared" si="102"/>
        <v>2587551</v>
      </c>
      <c r="AU181" s="57">
        <v>250626</v>
      </c>
      <c r="AV181" s="58">
        <v>237536</v>
      </c>
      <c r="AW181" s="35"/>
      <c r="AX181" s="7">
        <f t="shared" si="95"/>
        <v>219112824</v>
      </c>
      <c r="AY181" s="65">
        <f t="shared" si="108"/>
        <v>21180946</v>
      </c>
      <c r="AZ181" s="66">
        <f t="shared" si="109"/>
        <v>18281518</v>
      </c>
      <c r="BA181" s="35"/>
      <c r="BB181" s="7">
        <f t="shared" si="84"/>
        <v>201.05291375291375</v>
      </c>
      <c r="BC181" s="4">
        <f t="shared" si="85"/>
        <v>125.56412825651303</v>
      </c>
      <c r="BD181" s="9">
        <f t="shared" si="86"/>
        <v>257.35211267605632</v>
      </c>
      <c r="BE181" s="35"/>
      <c r="BF181" s="41">
        <f t="shared" si="103"/>
        <v>4.9085184021707459E-2</v>
      </c>
      <c r="BG181" s="43">
        <f t="shared" si="104"/>
        <v>3.0655304750125251E-2</v>
      </c>
      <c r="BH181" s="44">
        <f t="shared" si="105"/>
        <v>6.2830105633802813E-2</v>
      </c>
      <c r="BI181" s="35"/>
      <c r="BJ181" s="73" t="s">
        <v>47</v>
      </c>
      <c r="BK181" s="57"/>
      <c r="BL181" s="58"/>
      <c r="BM181" s="35"/>
      <c r="BN181" s="56"/>
      <c r="BO181" s="57"/>
      <c r="BP181" s="58"/>
      <c r="BQ181" s="35"/>
      <c r="BR181" s="56"/>
      <c r="BS181" s="57"/>
      <c r="BT181" s="58"/>
      <c r="BU181" s="35"/>
      <c r="BV181" s="56"/>
      <c r="BW181" s="57"/>
      <c r="BX181" s="58"/>
    </row>
    <row r="182" spans="1:76" x14ac:dyDescent="0.2">
      <c r="A182" s="4">
        <f t="shared" si="96"/>
        <v>1760000</v>
      </c>
      <c r="B182" s="4">
        <f t="shared" si="93"/>
        <v>1770000</v>
      </c>
      <c r="D182" s="7">
        <f t="shared" si="97"/>
        <v>10000</v>
      </c>
      <c r="E182" s="57">
        <v>6647</v>
      </c>
      <c r="F182" s="9">
        <f t="shared" si="87"/>
        <v>3353</v>
      </c>
      <c r="G182" s="58">
        <v>68250</v>
      </c>
      <c r="H182" s="9">
        <f t="shared" si="88"/>
        <v>10.267789980442306</v>
      </c>
      <c r="I182" s="9">
        <f t="shared" si="89"/>
        <v>6.8250000000000002</v>
      </c>
      <c r="J182" s="4"/>
      <c r="K182" s="59">
        <v>3093</v>
      </c>
      <c r="L182" s="27">
        <f t="shared" si="98"/>
        <v>6907</v>
      </c>
      <c r="M182" s="57">
        <v>7770</v>
      </c>
      <c r="N182" s="30">
        <f t="shared" si="99"/>
        <v>-7763.1750000000002</v>
      </c>
      <c r="O182" s="35"/>
      <c r="P182" s="7">
        <f t="shared" si="100"/>
        <v>10863</v>
      </c>
      <c r="Q182" s="57">
        <v>1996</v>
      </c>
      <c r="R182" s="58">
        <v>800</v>
      </c>
      <c r="S182" s="4"/>
      <c r="T182" s="59">
        <v>62829</v>
      </c>
      <c r="U182" s="58">
        <v>794488</v>
      </c>
      <c r="V182" s="35"/>
      <c r="W182" s="7">
        <f t="shared" si="101"/>
        <v>857317</v>
      </c>
      <c r="X182" s="57">
        <v>539728</v>
      </c>
      <c r="Y182" s="58">
        <v>217600</v>
      </c>
      <c r="AA182" s="7">
        <f t="shared" si="90"/>
        <v>78.920832182638307</v>
      </c>
      <c r="AB182" s="4">
        <f t="shared" si="91"/>
        <v>270.40480961923845</v>
      </c>
      <c r="AC182" s="9">
        <f t="shared" si="92"/>
        <v>272</v>
      </c>
      <c r="AE182" s="7">
        <f t="shared" si="94"/>
        <v>88929601</v>
      </c>
      <c r="AF182" s="4">
        <f t="shared" si="106"/>
        <v>86784600</v>
      </c>
      <c r="AG182" s="9">
        <f t="shared" si="107"/>
        <v>20745984</v>
      </c>
      <c r="AI182" s="47">
        <f t="shared" si="78"/>
        <v>0.9205560158335635</v>
      </c>
      <c r="AJ182" s="48">
        <f t="shared" si="79"/>
        <v>5.0100200400801604</v>
      </c>
      <c r="AK182" s="49">
        <f t="shared" si="80"/>
        <v>12.5</v>
      </c>
      <c r="AM182" s="47">
        <f t="shared" si="81"/>
        <v>0.61189358372456959</v>
      </c>
      <c r="AN182" s="48">
        <f t="shared" si="82"/>
        <v>3.3301603206412826</v>
      </c>
      <c r="AO182" s="49">
        <f t="shared" si="83"/>
        <v>8.3087499999999999</v>
      </c>
      <c r="AQ182" s="59">
        <v>89855</v>
      </c>
      <c r="AR182" s="58">
        <v>1972968</v>
      </c>
      <c r="AS182" s="35"/>
      <c r="AT182" s="7">
        <f t="shared" si="102"/>
        <v>2062823</v>
      </c>
      <c r="AU182" s="57">
        <v>224034</v>
      </c>
      <c r="AV182" s="58">
        <v>212265</v>
      </c>
      <c r="AW182" s="35"/>
      <c r="AX182" s="7">
        <f t="shared" si="95"/>
        <v>221175647</v>
      </c>
      <c r="AY182" s="65">
        <f t="shared" si="108"/>
        <v>21404980</v>
      </c>
      <c r="AZ182" s="66">
        <f t="shared" si="109"/>
        <v>18493783</v>
      </c>
      <c r="BA182" s="35"/>
      <c r="BB182" s="7">
        <f t="shared" si="84"/>
        <v>189.89441222498388</v>
      </c>
      <c r="BC182" s="4">
        <f t="shared" si="85"/>
        <v>112.24148296593187</v>
      </c>
      <c r="BD182" s="9">
        <f t="shared" si="86"/>
        <v>265.33125000000001</v>
      </c>
      <c r="BE182" s="35"/>
      <c r="BF182" s="41">
        <f t="shared" si="103"/>
        <v>4.6360940484615205E-2</v>
      </c>
      <c r="BG182" s="43">
        <f t="shared" si="104"/>
        <v>2.7402705802229459E-2</v>
      </c>
      <c r="BH182" s="44">
        <f t="shared" si="105"/>
        <v>6.4778137207031253E-2</v>
      </c>
      <c r="BI182" s="35"/>
      <c r="BJ182" s="73" t="s">
        <v>47</v>
      </c>
      <c r="BK182" s="57"/>
      <c r="BL182" s="58"/>
      <c r="BM182" s="35"/>
      <c r="BN182" s="56"/>
      <c r="BO182" s="57"/>
      <c r="BP182" s="58"/>
      <c r="BQ182" s="35"/>
      <c r="BR182" s="56"/>
      <c r="BS182" s="57"/>
      <c r="BT182" s="58"/>
      <c r="BU182" s="35"/>
      <c r="BV182" s="56"/>
      <c r="BW182" s="57"/>
      <c r="BX182" s="58"/>
    </row>
    <row r="183" spans="1:76" x14ac:dyDescent="0.2">
      <c r="A183" s="4">
        <f t="shared" si="96"/>
        <v>1770000</v>
      </c>
      <c r="B183" s="4">
        <f t="shared" si="93"/>
        <v>1780000</v>
      </c>
      <c r="D183" s="7">
        <f t="shared" si="97"/>
        <v>10000</v>
      </c>
      <c r="E183" s="57">
        <v>8085</v>
      </c>
      <c r="F183" s="9">
        <f t="shared" si="87"/>
        <v>1915</v>
      </c>
      <c r="G183" s="58">
        <v>65994</v>
      </c>
      <c r="H183" s="9">
        <f t="shared" si="88"/>
        <v>8.1625231910946194</v>
      </c>
      <c r="I183" s="9">
        <f t="shared" si="89"/>
        <v>6.5994000000000002</v>
      </c>
      <c r="J183" s="4"/>
      <c r="K183" s="59">
        <v>2828</v>
      </c>
      <c r="L183" s="27">
        <f t="shared" si="98"/>
        <v>7172</v>
      </c>
      <c r="M183" s="57">
        <v>6827</v>
      </c>
      <c r="N183" s="30">
        <f t="shared" si="99"/>
        <v>-6820.4005999999999</v>
      </c>
      <c r="O183" s="35"/>
      <c r="P183" s="7">
        <f t="shared" si="100"/>
        <v>9655</v>
      </c>
      <c r="Q183" s="57">
        <v>1998</v>
      </c>
      <c r="R183" s="58">
        <v>825</v>
      </c>
      <c r="S183" s="4"/>
      <c r="T183" s="59">
        <v>52361</v>
      </c>
      <c r="U183" s="58">
        <v>725976</v>
      </c>
      <c r="V183" s="35"/>
      <c r="W183" s="7">
        <f t="shared" si="101"/>
        <v>778337</v>
      </c>
      <c r="X183" s="57">
        <v>540304</v>
      </c>
      <c r="Y183" s="58">
        <v>224400</v>
      </c>
      <c r="AA183" s="7">
        <f t="shared" si="90"/>
        <v>80.614914552045576</v>
      </c>
      <c r="AB183" s="4">
        <f t="shared" si="91"/>
        <v>270.42242242242241</v>
      </c>
      <c r="AC183" s="9">
        <f t="shared" si="92"/>
        <v>272</v>
      </c>
      <c r="AE183" s="7">
        <f t="shared" si="94"/>
        <v>89707938</v>
      </c>
      <c r="AF183" s="4">
        <f t="shared" si="106"/>
        <v>87324904</v>
      </c>
      <c r="AG183" s="9">
        <f t="shared" si="107"/>
        <v>20970384</v>
      </c>
      <c r="AI183" s="47">
        <f t="shared" si="78"/>
        <v>1.0357327809425168</v>
      </c>
      <c r="AJ183" s="48">
        <f t="shared" si="79"/>
        <v>5.005005005005005</v>
      </c>
      <c r="AK183" s="49">
        <f t="shared" si="80"/>
        <v>12.121212121212121</v>
      </c>
      <c r="AM183" s="47">
        <f t="shared" si="81"/>
        <v>0.83738995339202482</v>
      </c>
      <c r="AN183" s="48">
        <f t="shared" si="82"/>
        <v>4.0465465465465469</v>
      </c>
      <c r="AO183" s="49">
        <f t="shared" si="83"/>
        <v>9.8000000000000007</v>
      </c>
      <c r="AQ183" s="59">
        <v>78809</v>
      </c>
      <c r="AR183" s="58">
        <v>1754792</v>
      </c>
      <c r="AS183" s="35"/>
      <c r="AT183" s="7">
        <f t="shared" si="102"/>
        <v>1833601</v>
      </c>
      <c r="AU183" s="57">
        <v>218653</v>
      </c>
      <c r="AV183" s="58">
        <v>209449</v>
      </c>
      <c r="AW183" s="35"/>
      <c r="AX183" s="7">
        <f t="shared" si="95"/>
        <v>223009248</v>
      </c>
      <c r="AY183" s="65">
        <f t="shared" si="108"/>
        <v>21623633</v>
      </c>
      <c r="AZ183" s="66">
        <f t="shared" si="109"/>
        <v>18703232</v>
      </c>
      <c r="BA183" s="35"/>
      <c r="BB183" s="7">
        <f t="shared" si="84"/>
        <v>189.91206628689798</v>
      </c>
      <c r="BC183" s="4">
        <f t="shared" si="85"/>
        <v>109.43593593593593</v>
      </c>
      <c r="BD183" s="9">
        <f t="shared" si="86"/>
        <v>253.87757575757576</v>
      </c>
      <c r="BE183" s="35"/>
      <c r="BF183" s="41">
        <f t="shared" si="103"/>
        <v>4.6365250558324703E-2</v>
      </c>
      <c r="BG183" s="43">
        <f t="shared" si="104"/>
        <v>2.6717757796859358E-2</v>
      </c>
      <c r="BH183" s="44">
        <f t="shared" si="105"/>
        <v>6.1981830018939393E-2</v>
      </c>
      <c r="BI183" s="35"/>
      <c r="BJ183" s="73" t="s">
        <v>47</v>
      </c>
      <c r="BK183" s="57"/>
      <c r="BL183" s="58"/>
      <c r="BM183" s="35"/>
      <c r="BN183" s="56"/>
      <c r="BO183" s="57"/>
      <c r="BP183" s="58"/>
      <c r="BQ183" s="35"/>
      <c r="BR183" s="56"/>
      <c r="BS183" s="57"/>
      <c r="BT183" s="58"/>
      <c r="BU183" s="35"/>
      <c r="BV183" s="56"/>
      <c r="BW183" s="57"/>
      <c r="BX183" s="58"/>
    </row>
    <row r="184" spans="1:76" x14ac:dyDescent="0.2">
      <c r="A184" s="4">
        <f t="shared" si="96"/>
        <v>1780000</v>
      </c>
      <c r="B184" s="4">
        <f t="shared" si="93"/>
        <v>1790000</v>
      </c>
      <c r="D184" s="7">
        <f t="shared" si="97"/>
        <v>10000</v>
      </c>
      <c r="E184" s="57">
        <v>8392</v>
      </c>
      <c r="F184" s="9">
        <f t="shared" si="87"/>
        <v>1608</v>
      </c>
      <c r="G184" s="58">
        <v>70769</v>
      </c>
      <c r="H184" s="9">
        <f t="shared" si="88"/>
        <v>8.4329122974261193</v>
      </c>
      <c r="I184" s="9">
        <f t="shared" si="89"/>
        <v>7.0769000000000002</v>
      </c>
      <c r="J184" s="4"/>
      <c r="K184" s="59">
        <v>3411</v>
      </c>
      <c r="L184" s="27">
        <f t="shared" si="98"/>
        <v>6589</v>
      </c>
      <c r="M184" s="57">
        <v>7612</v>
      </c>
      <c r="N184" s="30">
        <f t="shared" si="99"/>
        <v>-7604.9231</v>
      </c>
      <c r="O184" s="35"/>
      <c r="P184" s="7">
        <f t="shared" si="100"/>
        <v>11023</v>
      </c>
      <c r="Q184" s="57">
        <v>2000</v>
      </c>
      <c r="R184" s="58">
        <v>935</v>
      </c>
      <c r="S184" s="4"/>
      <c r="T184" s="59">
        <v>63859</v>
      </c>
      <c r="U184" s="58">
        <v>879408</v>
      </c>
      <c r="V184" s="35"/>
      <c r="W184" s="7">
        <f t="shared" si="101"/>
        <v>943267</v>
      </c>
      <c r="X184" s="57">
        <v>542088</v>
      </c>
      <c r="Y184" s="58">
        <v>254320</v>
      </c>
      <c r="AA184" s="7">
        <f t="shared" si="90"/>
        <v>85.572620883607001</v>
      </c>
      <c r="AB184" s="4">
        <f t="shared" si="91"/>
        <v>271.04399999999998</v>
      </c>
      <c r="AC184" s="9">
        <f t="shared" si="92"/>
        <v>272</v>
      </c>
      <c r="AE184" s="7">
        <f t="shared" si="94"/>
        <v>90651205</v>
      </c>
      <c r="AF184" s="4">
        <f t="shared" si="106"/>
        <v>87866992</v>
      </c>
      <c r="AG184" s="9">
        <f t="shared" si="107"/>
        <v>21224704</v>
      </c>
      <c r="AI184" s="47">
        <f t="shared" si="78"/>
        <v>0.9071940488070398</v>
      </c>
      <c r="AJ184" s="48">
        <f t="shared" si="79"/>
        <v>5</v>
      </c>
      <c r="AK184" s="49">
        <f t="shared" si="80"/>
        <v>10.695187165775401</v>
      </c>
      <c r="AM184" s="47">
        <f t="shared" si="81"/>
        <v>0.76131724575886783</v>
      </c>
      <c r="AN184" s="48">
        <f t="shared" si="82"/>
        <v>4.1959999999999997</v>
      </c>
      <c r="AO184" s="49">
        <f t="shared" si="83"/>
        <v>8.9754010695187159</v>
      </c>
      <c r="AQ184" s="59">
        <v>88987</v>
      </c>
      <c r="AR184" s="58">
        <v>1948088</v>
      </c>
      <c r="AS184" s="35"/>
      <c r="AT184" s="7">
        <f t="shared" si="102"/>
        <v>2037075</v>
      </c>
      <c r="AU184" s="57">
        <v>239455</v>
      </c>
      <c r="AV184" s="58">
        <v>231504</v>
      </c>
      <c r="AW184" s="35"/>
      <c r="AX184" s="7">
        <f t="shared" si="95"/>
        <v>225046323</v>
      </c>
      <c r="AY184" s="65">
        <f t="shared" si="108"/>
        <v>21863088</v>
      </c>
      <c r="AZ184" s="66">
        <f t="shared" si="109"/>
        <v>18934736</v>
      </c>
      <c r="BA184" s="35"/>
      <c r="BB184" s="7">
        <f t="shared" si="84"/>
        <v>184.80223169736007</v>
      </c>
      <c r="BC184" s="4">
        <f t="shared" si="85"/>
        <v>119.72750000000001</v>
      </c>
      <c r="BD184" s="9">
        <f t="shared" si="86"/>
        <v>247.59786096256684</v>
      </c>
      <c r="BE184" s="35"/>
      <c r="BF184" s="41">
        <f t="shared" si="103"/>
        <v>4.5117732347988299E-2</v>
      </c>
      <c r="BG184" s="43">
        <f t="shared" si="104"/>
        <v>2.9230346679687502E-2</v>
      </c>
      <c r="BH184" s="44">
        <f t="shared" si="105"/>
        <v>6.044869652406417E-2</v>
      </c>
      <c r="BI184" s="35"/>
      <c r="BJ184" s="73" t="s">
        <v>47</v>
      </c>
      <c r="BK184" s="57"/>
      <c r="BL184" s="58"/>
      <c r="BM184" s="35"/>
      <c r="BN184" s="56"/>
      <c r="BO184" s="57"/>
      <c r="BP184" s="58"/>
      <c r="BQ184" s="35"/>
      <c r="BR184" s="56"/>
      <c r="BS184" s="57"/>
      <c r="BT184" s="58"/>
      <c r="BU184" s="35"/>
      <c r="BV184" s="56"/>
      <c r="BW184" s="57"/>
      <c r="BX184" s="58"/>
    </row>
    <row r="185" spans="1:76" x14ac:dyDescent="0.2">
      <c r="A185" s="4">
        <f t="shared" si="96"/>
        <v>1790000</v>
      </c>
      <c r="B185" s="4">
        <f t="shared" si="93"/>
        <v>1800000</v>
      </c>
      <c r="D185" s="7">
        <f t="shared" si="97"/>
        <v>10000</v>
      </c>
      <c r="E185" s="57">
        <v>8789</v>
      </c>
      <c r="F185" s="9">
        <f t="shared" si="87"/>
        <v>1211</v>
      </c>
      <c r="G185" s="58">
        <v>100653</v>
      </c>
      <c r="H185" s="9">
        <f t="shared" si="88"/>
        <v>11.452156104221185</v>
      </c>
      <c r="I185" s="9">
        <f t="shared" si="89"/>
        <v>10.065300000000001</v>
      </c>
      <c r="J185" s="4"/>
      <c r="K185" s="59">
        <v>5204</v>
      </c>
      <c r="L185" s="27">
        <f t="shared" si="98"/>
        <v>4796</v>
      </c>
      <c r="M185" s="57">
        <v>38503</v>
      </c>
      <c r="N185" s="30">
        <f t="shared" si="99"/>
        <v>-38492.934699999998</v>
      </c>
      <c r="O185" s="35"/>
      <c r="P185" s="7">
        <f t="shared" si="100"/>
        <v>43707</v>
      </c>
      <c r="Q185" s="57">
        <v>1999</v>
      </c>
      <c r="R185" s="58">
        <v>868</v>
      </c>
      <c r="S185" s="4"/>
      <c r="T185" s="59">
        <v>79555</v>
      </c>
      <c r="U185" s="58">
        <v>1286344</v>
      </c>
      <c r="V185" s="35"/>
      <c r="W185" s="7">
        <f t="shared" si="101"/>
        <v>1365899</v>
      </c>
      <c r="X185" s="57">
        <v>541200</v>
      </c>
      <c r="Y185" s="58">
        <v>236096</v>
      </c>
      <c r="AA185" s="7">
        <f t="shared" si="90"/>
        <v>31.25126409957215</v>
      </c>
      <c r="AB185" s="4">
        <f t="shared" si="91"/>
        <v>270.7353676838419</v>
      </c>
      <c r="AC185" s="9">
        <f t="shared" si="92"/>
        <v>272</v>
      </c>
      <c r="AE185" s="7">
        <f t="shared" si="94"/>
        <v>92017104</v>
      </c>
      <c r="AF185" s="4">
        <f t="shared" si="106"/>
        <v>88408192</v>
      </c>
      <c r="AG185" s="9">
        <f t="shared" si="107"/>
        <v>21460800</v>
      </c>
      <c r="AI185" s="47">
        <f t="shared" si="78"/>
        <v>0.22879630265174916</v>
      </c>
      <c r="AJ185" s="48">
        <f t="shared" si="79"/>
        <v>5.002501250625313</v>
      </c>
      <c r="AK185" s="49">
        <f t="shared" si="80"/>
        <v>11.52073732718894</v>
      </c>
      <c r="AM185" s="47">
        <f t="shared" si="81"/>
        <v>0.20108907040062232</v>
      </c>
      <c r="AN185" s="48">
        <f t="shared" si="82"/>
        <v>4.3966983491745877</v>
      </c>
      <c r="AO185" s="49">
        <f t="shared" si="83"/>
        <v>10.125576036866359</v>
      </c>
      <c r="AQ185" s="59">
        <v>360116</v>
      </c>
      <c r="AR185" s="58">
        <v>9066520</v>
      </c>
      <c r="AS185" s="35"/>
      <c r="AT185" s="7">
        <f t="shared" si="102"/>
        <v>9426636</v>
      </c>
      <c r="AU185" s="57">
        <v>232352</v>
      </c>
      <c r="AV185" s="58">
        <v>221992</v>
      </c>
      <c r="AW185" s="35"/>
      <c r="AX185" s="7">
        <f t="shared" si="95"/>
        <v>234472959</v>
      </c>
      <c r="AY185" s="65">
        <f t="shared" si="108"/>
        <v>22095440</v>
      </c>
      <c r="AZ185" s="66">
        <f t="shared" si="109"/>
        <v>19156728</v>
      </c>
      <c r="BA185" s="35"/>
      <c r="BB185" s="7">
        <f t="shared" si="84"/>
        <v>215.67794632438739</v>
      </c>
      <c r="BC185" s="4">
        <f t="shared" si="85"/>
        <v>116.23411705852926</v>
      </c>
      <c r="BD185" s="9">
        <f t="shared" si="86"/>
        <v>255.75115207373273</v>
      </c>
      <c r="BE185" s="35"/>
      <c r="BF185" s="41">
        <f t="shared" si="103"/>
        <v>5.2655748614352391E-2</v>
      </c>
      <c r="BG185" s="43">
        <f t="shared" si="104"/>
        <v>2.8377469984992496E-2</v>
      </c>
      <c r="BH185" s="44">
        <f t="shared" si="105"/>
        <v>6.2439246111751154E-2</v>
      </c>
      <c r="BI185" s="35"/>
      <c r="BJ185" s="73" t="s">
        <v>47</v>
      </c>
      <c r="BK185" s="57"/>
      <c r="BL185" s="58"/>
      <c r="BM185" s="35"/>
      <c r="BN185" s="56"/>
      <c r="BO185" s="57"/>
      <c r="BP185" s="58"/>
      <c r="BQ185" s="35"/>
      <c r="BR185" s="56"/>
      <c r="BS185" s="57"/>
      <c r="BT185" s="58"/>
      <c r="BU185" s="35"/>
      <c r="BV185" s="56"/>
      <c r="BW185" s="57"/>
      <c r="BX185" s="58"/>
    </row>
    <row r="186" spans="1:76" x14ac:dyDescent="0.2">
      <c r="A186" s="4">
        <f t="shared" si="96"/>
        <v>1800000</v>
      </c>
      <c r="B186" s="4">
        <f t="shared" si="93"/>
        <v>1810000</v>
      </c>
      <c r="D186" s="7">
        <f t="shared" si="97"/>
        <v>10000</v>
      </c>
      <c r="E186" s="57">
        <v>8176</v>
      </c>
      <c r="F186" s="9">
        <f t="shared" si="87"/>
        <v>1824</v>
      </c>
      <c r="G186" s="58">
        <v>64963</v>
      </c>
      <c r="H186" s="9">
        <f t="shared" si="88"/>
        <v>7.9455724070450096</v>
      </c>
      <c r="I186" s="9">
        <f t="shared" si="89"/>
        <v>6.4962999999999997</v>
      </c>
      <c r="J186" s="4"/>
      <c r="K186" s="59">
        <v>2833</v>
      </c>
      <c r="L186" s="27">
        <f t="shared" si="98"/>
        <v>7167</v>
      </c>
      <c r="M186" s="57">
        <v>6585</v>
      </c>
      <c r="N186" s="30">
        <f t="shared" si="99"/>
        <v>-6578.5037000000002</v>
      </c>
      <c r="O186" s="35"/>
      <c r="P186" s="7">
        <f t="shared" si="100"/>
        <v>9418</v>
      </c>
      <c r="Q186" s="57">
        <v>1999</v>
      </c>
      <c r="R186" s="58">
        <v>826</v>
      </c>
      <c r="S186" s="4"/>
      <c r="T186" s="59">
        <v>48905</v>
      </c>
      <c r="U186" s="58">
        <v>720280</v>
      </c>
      <c r="V186" s="35"/>
      <c r="W186" s="7">
        <f t="shared" si="101"/>
        <v>769185</v>
      </c>
      <c r="X186" s="57">
        <v>540648</v>
      </c>
      <c r="Y186" s="58">
        <v>224672</v>
      </c>
      <c r="AA186" s="7">
        <f t="shared" si="90"/>
        <v>81.671798683372259</v>
      </c>
      <c r="AB186" s="4">
        <f t="shared" si="91"/>
        <v>270.45922961480738</v>
      </c>
      <c r="AC186" s="9">
        <f t="shared" si="92"/>
        <v>272</v>
      </c>
      <c r="AE186" s="7">
        <f t="shared" si="94"/>
        <v>92786289</v>
      </c>
      <c r="AF186" s="4">
        <f t="shared" si="106"/>
        <v>88948840</v>
      </c>
      <c r="AG186" s="9">
        <f t="shared" si="107"/>
        <v>21685472</v>
      </c>
      <c r="AI186" s="47">
        <f t="shared" si="78"/>
        <v>1.0617965597791463</v>
      </c>
      <c r="AJ186" s="48">
        <f t="shared" si="79"/>
        <v>5.002501250625313</v>
      </c>
      <c r="AK186" s="49">
        <f t="shared" si="80"/>
        <v>12.106537530266344</v>
      </c>
      <c r="AM186" s="47">
        <f t="shared" si="81"/>
        <v>0.86812486727543003</v>
      </c>
      <c r="AN186" s="48">
        <f t="shared" si="82"/>
        <v>4.0900450225112559</v>
      </c>
      <c r="AO186" s="49">
        <f t="shared" si="83"/>
        <v>9.898305084745763</v>
      </c>
      <c r="AQ186" s="59">
        <v>74652</v>
      </c>
      <c r="AR186" s="58">
        <v>1676184</v>
      </c>
      <c r="AS186" s="35"/>
      <c r="AT186" s="7">
        <f t="shared" si="102"/>
        <v>1750836</v>
      </c>
      <c r="AU186" s="57">
        <v>218720</v>
      </c>
      <c r="AV186" s="58">
        <v>207373</v>
      </c>
      <c r="AW186" s="35"/>
      <c r="AX186" s="7">
        <f t="shared" si="95"/>
        <v>236223795</v>
      </c>
      <c r="AY186" s="65">
        <f t="shared" si="108"/>
        <v>22314160</v>
      </c>
      <c r="AZ186" s="66">
        <f t="shared" si="109"/>
        <v>19364101</v>
      </c>
      <c r="BA186" s="35"/>
      <c r="BB186" s="7">
        <f t="shared" si="84"/>
        <v>185.90316415374815</v>
      </c>
      <c r="BC186" s="4">
        <f t="shared" si="85"/>
        <v>109.41470735367683</v>
      </c>
      <c r="BD186" s="9">
        <f t="shared" si="86"/>
        <v>251.05690072639226</v>
      </c>
      <c r="BE186" s="35"/>
      <c r="BF186" s="41">
        <f t="shared" si="103"/>
        <v>4.538651468597367E-2</v>
      </c>
      <c r="BG186" s="43">
        <f t="shared" si="104"/>
        <v>2.6712575037518758E-2</v>
      </c>
      <c r="BH186" s="44">
        <f t="shared" si="105"/>
        <v>6.129318865390436E-2</v>
      </c>
      <c r="BI186" s="35"/>
      <c r="BJ186" s="73" t="s">
        <v>47</v>
      </c>
      <c r="BK186" s="57"/>
      <c r="BL186" s="58"/>
      <c r="BM186" s="35"/>
      <c r="BN186" s="56"/>
      <c r="BO186" s="57"/>
      <c r="BP186" s="58"/>
      <c r="BQ186" s="35"/>
      <c r="BR186" s="56"/>
      <c r="BS186" s="57"/>
      <c r="BT186" s="58"/>
      <c r="BU186" s="35"/>
      <c r="BV186" s="56"/>
      <c r="BW186" s="57"/>
      <c r="BX186" s="58"/>
    </row>
    <row r="187" spans="1:76" x14ac:dyDescent="0.2">
      <c r="A187" s="4">
        <f t="shared" si="96"/>
        <v>1810000</v>
      </c>
      <c r="B187" s="4">
        <f t="shared" si="93"/>
        <v>1820000</v>
      </c>
      <c r="D187" s="7">
        <f t="shared" si="97"/>
        <v>10000</v>
      </c>
      <c r="E187" s="57">
        <v>8280</v>
      </c>
      <c r="F187" s="9">
        <f t="shared" si="87"/>
        <v>1720</v>
      </c>
      <c r="G187" s="58">
        <v>65629</v>
      </c>
      <c r="H187" s="9">
        <f t="shared" si="88"/>
        <v>7.9262077294685991</v>
      </c>
      <c r="I187" s="9">
        <f t="shared" si="89"/>
        <v>6.5629</v>
      </c>
      <c r="J187" s="4"/>
      <c r="K187" s="59">
        <v>3014</v>
      </c>
      <c r="L187" s="27">
        <f t="shared" si="98"/>
        <v>6986</v>
      </c>
      <c r="M187" s="57">
        <v>6339</v>
      </c>
      <c r="N187" s="30">
        <f t="shared" si="99"/>
        <v>-6332.4371000000001</v>
      </c>
      <c r="O187" s="35"/>
      <c r="P187" s="7">
        <f t="shared" si="100"/>
        <v>9353</v>
      </c>
      <c r="Q187" s="57">
        <v>2000</v>
      </c>
      <c r="R187" s="58">
        <v>816</v>
      </c>
      <c r="S187" s="4"/>
      <c r="T187" s="59">
        <v>53833</v>
      </c>
      <c r="U187" s="58">
        <v>762704</v>
      </c>
      <c r="V187" s="35"/>
      <c r="W187" s="7">
        <f t="shared" si="101"/>
        <v>816537</v>
      </c>
      <c r="X187" s="57">
        <v>541000</v>
      </c>
      <c r="Y187" s="58">
        <v>221952</v>
      </c>
      <c r="AA187" s="7">
        <f t="shared" si="90"/>
        <v>87.30214904308778</v>
      </c>
      <c r="AB187" s="4">
        <f t="shared" si="91"/>
        <v>270.5</v>
      </c>
      <c r="AC187" s="9">
        <f t="shared" si="92"/>
        <v>272</v>
      </c>
      <c r="AE187" s="7">
        <f t="shared" si="94"/>
        <v>93602826</v>
      </c>
      <c r="AF187" s="4">
        <f t="shared" si="106"/>
        <v>89489840</v>
      </c>
      <c r="AG187" s="9">
        <f t="shared" si="107"/>
        <v>21907424</v>
      </c>
      <c r="AI187" s="47">
        <f t="shared" si="78"/>
        <v>1.0691756655618518</v>
      </c>
      <c r="AJ187" s="48">
        <f t="shared" si="79"/>
        <v>5</v>
      </c>
      <c r="AK187" s="49">
        <f t="shared" si="80"/>
        <v>12.254901960784315</v>
      </c>
      <c r="AM187" s="47">
        <f t="shared" si="81"/>
        <v>0.88527745108521327</v>
      </c>
      <c r="AN187" s="48">
        <f t="shared" si="82"/>
        <v>4.1399999999999997</v>
      </c>
      <c r="AO187" s="49">
        <f t="shared" si="83"/>
        <v>10.147058823529411</v>
      </c>
      <c r="AQ187" s="59">
        <v>78652</v>
      </c>
      <c r="AR187" s="58">
        <v>1593792</v>
      </c>
      <c r="AS187" s="35"/>
      <c r="AT187" s="7">
        <f t="shared" si="102"/>
        <v>1672444</v>
      </c>
      <c r="AU187" s="57">
        <v>217159</v>
      </c>
      <c r="AV187" s="58">
        <v>208723</v>
      </c>
      <c r="AW187" s="35"/>
      <c r="AX187" s="7">
        <f t="shared" si="95"/>
        <v>237896239</v>
      </c>
      <c r="AY187" s="65">
        <f t="shared" si="108"/>
        <v>22531319</v>
      </c>
      <c r="AZ187" s="66">
        <f t="shared" si="109"/>
        <v>19572824</v>
      </c>
      <c r="BA187" s="35"/>
      <c r="BB187" s="7">
        <f t="shared" si="84"/>
        <v>178.81364268149258</v>
      </c>
      <c r="BC187" s="4">
        <f t="shared" si="85"/>
        <v>108.5795</v>
      </c>
      <c r="BD187" s="9">
        <f t="shared" si="86"/>
        <v>255.78799019607843</v>
      </c>
      <c r="BE187" s="35"/>
      <c r="BF187" s="41">
        <f t="shared" si="103"/>
        <v>4.3655674482786275E-2</v>
      </c>
      <c r="BG187" s="43">
        <f t="shared" si="104"/>
        <v>2.6508666992187499E-2</v>
      </c>
      <c r="BH187" s="44">
        <f t="shared" si="105"/>
        <v>6.2448239793964459E-2</v>
      </c>
      <c r="BI187" s="35"/>
      <c r="BJ187" s="73" t="s">
        <v>47</v>
      </c>
      <c r="BK187" s="57"/>
      <c r="BL187" s="58"/>
      <c r="BM187" s="35"/>
      <c r="BN187" s="56"/>
      <c r="BO187" s="57"/>
      <c r="BP187" s="58"/>
      <c r="BQ187" s="35"/>
      <c r="BR187" s="56"/>
      <c r="BS187" s="57"/>
      <c r="BT187" s="58"/>
      <c r="BU187" s="35"/>
      <c r="BV187" s="56"/>
      <c r="BW187" s="57"/>
      <c r="BX187" s="58"/>
    </row>
    <row r="188" spans="1:76" x14ac:dyDescent="0.2">
      <c r="A188" s="4">
        <f t="shared" si="96"/>
        <v>1820000</v>
      </c>
      <c r="B188" s="4">
        <f t="shared" si="93"/>
        <v>1830000</v>
      </c>
      <c r="D188" s="7">
        <f t="shared" si="97"/>
        <v>10000</v>
      </c>
      <c r="E188" s="57">
        <v>8341</v>
      </c>
      <c r="F188" s="9">
        <f t="shared" si="87"/>
        <v>1659</v>
      </c>
      <c r="G188" s="58">
        <v>65360</v>
      </c>
      <c r="H188" s="9">
        <f t="shared" si="88"/>
        <v>7.8359908883826881</v>
      </c>
      <c r="I188" s="9">
        <f t="shared" si="89"/>
        <v>6.5359999999999996</v>
      </c>
      <c r="J188" s="4"/>
      <c r="K188" s="59">
        <v>2832</v>
      </c>
      <c r="L188" s="27">
        <f t="shared" si="98"/>
        <v>7168</v>
      </c>
      <c r="M188" s="57">
        <v>6741</v>
      </c>
      <c r="N188" s="30">
        <f t="shared" si="99"/>
        <v>-6734.4639999999999</v>
      </c>
      <c r="O188" s="35"/>
      <c r="P188" s="7">
        <f t="shared" si="100"/>
        <v>9573</v>
      </c>
      <c r="Q188" s="57">
        <v>2000</v>
      </c>
      <c r="R188" s="58">
        <v>847</v>
      </c>
      <c r="S188" s="4"/>
      <c r="T188" s="59">
        <v>51342</v>
      </c>
      <c r="U188" s="58">
        <v>726608</v>
      </c>
      <c r="V188" s="35"/>
      <c r="W188" s="7">
        <f t="shared" si="101"/>
        <v>777950</v>
      </c>
      <c r="X188" s="57">
        <v>541176</v>
      </c>
      <c r="Y188" s="58">
        <v>230384</v>
      </c>
      <c r="AA188" s="7">
        <f t="shared" si="90"/>
        <v>81.265016191371572</v>
      </c>
      <c r="AB188" s="4">
        <f t="shared" si="91"/>
        <v>270.58800000000002</v>
      </c>
      <c r="AC188" s="9">
        <f t="shared" si="92"/>
        <v>272</v>
      </c>
      <c r="AE188" s="7">
        <f t="shared" si="94"/>
        <v>94380776</v>
      </c>
      <c r="AF188" s="4">
        <f t="shared" si="106"/>
        <v>90031016</v>
      </c>
      <c r="AG188" s="9">
        <f t="shared" si="107"/>
        <v>22137808</v>
      </c>
      <c r="AI188" s="47">
        <f t="shared" si="78"/>
        <v>1.0446046171524077</v>
      </c>
      <c r="AJ188" s="48">
        <f t="shared" si="79"/>
        <v>5</v>
      </c>
      <c r="AK188" s="49">
        <f t="shared" si="80"/>
        <v>11.806375442739078</v>
      </c>
      <c r="AM188" s="47">
        <f t="shared" si="81"/>
        <v>0.8713047111668234</v>
      </c>
      <c r="AN188" s="48">
        <f t="shared" si="82"/>
        <v>4.1704999999999997</v>
      </c>
      <c r="AO188" s="49">
        <f t="shared" si="83"/>
        <v>9.8476977567886657</v>
      </c>
      <c r="AQ188" s="59">
        <v>78909</v>
      </c>
      <c r="AR188" s="58">
        <v>1732816</v>
      </c>
      <c r="AS188" s="35"/>
      <c r="AT188" s="7">
        <f t="shared" si="102"/>
        <v>1811725</v>
      </c>
      <c r="AU188" s="57">
        <v>223103</v>
      </c>
      <c r="AV188" s="58">
        <v>213282</v>
      </c>
      <c r="AW188" s="35"/>
      <c r="AX188" s="7">
        <f t="shared" si="95"/>
        <v>239707964</v>
      </c>
      <c r="AY188" s="65">
        <f t="shared" si="108"/>
        <v>22754422</v>
      </c>
      <c r="AZ188" s="66">
        <f t="shared" si="109"/>
        <v>19786106</v>
      </c>
      <c r="BA188" s="35"/>
      <c r="BB188" s="7">
        <f t="shared" si="84"/>
        <v>189.2536300010446</v>
      </c>
      <c r="BC188" s="4">
        <f t="shared" si="85"/>
        <v>111.5515</v>
      </c>
      <c r="BD188" s="9">
        <f t="shared" si="86"/>
        <v>251.80873671782763</v>
      </c>
      <c r="BE188" s="35"/>
      <c r="BF188" s="41">
        <f t="shared" si="103"/>
        <v>4.6204499511973779E-2</v>
      </c>
      <c r="BG188" s="43">
        <f t="shared" si="104"/>
        <v>2.7234252929687501E-2</v>
      </c>
      <c r="BH188" s="44">
        <f t="shared" si="105"/>
        <v>6.1476742362750886E-2</v>
      </c>
      <c r="BI188" s="35"/>
      <c r="BJ188" s="73" t="s">
        <v>47</v>
      </c>
      <c r="BK188" s="57"/>
      <c r="BL188" s="58"/>
      <c r="BM188" s="35"/>
      <c r="BN188" s="56"/>
      <c r="BO188" s="57"/>
      <c r="BP188" s="58"/>
      <c r="BQ188" s="35"/>
      <c r="BR188" s="56"/>
      <c r="BS188" s="57"/>
      <c r="BT188" s="58"/>
      <c r="BU188" s="35"/>
      <c r="BV188" s="56"/>
      <c r="BW188" s="57"/>
      <c r="BX188" s="58"/>
    </row>
    <row r="189" spans="1:76" x14ac:dyDescent="0.2">
      <c r="A189" s="4">
        <f t="shared" si="96"/>
        <v>1830000</v>
      </c>
      <c r="B189" s="4">
        <f t="shared" si="93"/>
        <v>1840000</v>
      </c>
      <c r="D189" s="7">
        <f t="shared" si="97"/>
        <v>10000</v>
      </c>
      <c r="E189" s="57">
        <v>8007</v>
      </c>
      <c r="F189" s="9">
        <f t="shared" si="87"/>
        <v>1993</v>
      </c>
      <c r="G189" s="58">
        <v>64228</v>
      </c>
      <c r="H189" s="9">
        <f t="shared" si="88"/>
        <v>8.0214812039465464</v>
      </c>
      <c r="I189" s="9">
        <f t="shared" si="89"/>
        <v>6.4227999999999996</v>
      </c>
      <c r="J189" s="4"/>
      <c r="K189" s="59">
        <v>2617</v>
      </c>
      <c r="L189" s="27">
        <f t="shared" si="98"/>
        <v>7383</v>
      </c>
      <c r="M189" s="57">
        <v>6303</v>
      </c>
      <c r="N189" s="30">
        <f t="shared" si="99"/>
        <v>-6296.5771999999997</v>
      </c>
      <c r="O189" s="35"/>
      <c r="P189" s="7">
        <f t="shared" si="100"/>
        <v>8920</v>
      </c>
      <c r="Q189" s="57">
        <v>1999</v>
      </c>
      <c r="R189" s="58">
        <v>796</v>
      </c>
      <c r="S189" s="4"/>
      <c r="T189" s="59">
        <v>46705</v>
      </c>
      <c r="U189" s="58">
        <v>670960</v>
      </c>
      <c r="V189" s="35"/>
      <c r="W189" s="7">
        <f t="shared" si="101"/>
        <v>717665</v>
      </c>
      <c r="X189" s="57">
        <v>540648</v>
      </c>
      <c r="Y189" s="58">
        <v>216512</v>
      </c>
      <c r="AA189" s="7">
        <f t="shared" si="90"/>
        <v>80.455717488789233</v>
      </c>
      <c r="AB189" s="4">
        <f t="shared" si="91"/>
        <v>270.45922961480738</v>
      </c>
      <c r="AC189" s="9">
        <f t="shared" si="92"/>
        <v>272</v>
      </c>
      <c r="AE189" s="7">
        <f t="shared" si="94"/>
        <v>95098441</v>
      </c>
      <c r="AF189" s="4">
        <f t="shared" si="106"/>
        <v>90571664</v>
      </c>
      <c r="AG189" s="9">
        <f t="shared" si="107"/>
        <v>22354320</v>
      </c>
      <c r="AI189" s="47">
        <f t="shared" si="78"/>
        <v>1.1210762331838564</v>
      </c>
      <c r="AJ189" s="48">
        <f t="shared" si="79"/>
        <v>5.002501250625313</v>
      </c>
      <c r="AK189" s="49">
        <f t="shared" si="80"/>
        <v>12.562814070351759</v>
      </c>
      <c r="AM189" s="47">
        <f t="shared" si="81"/>
        <v>0.89764573991031393</v>
      </c>
      <c r="AN189" s="48">
        <f t="shared" si="82"/>
        <v>4.0055027513756878</v>
      </c>
      <c r="AO189" s="49">
        <f t="shared" si="83"/>
        <v>10.059045226130653</v>
      </c>
      <c r="AQ189" s="59">
        <v>72275</v>
      </c>
      <c r="AR189" s="58">
        <v>1617272</v>
      </c>
      <c r="AS189" s="35"/>
      <c r="AT189" s="7">
        <f t="shared" si="102"/>
        <v>1689547</v>
      </c>
      <c r="AU189" s="57">
        <v>216376</v>
      </c>
      <c r="AV189" s="58">
        <v>205905</v>
      </c>
      <c r="AW189" s="35"/>
      <c r="AX189" s="7">
        <f t="shared" si="95"/>
        <v>241397511</v>
      </c>
      <c r="AY189" s="65">
        <f t="shared" si="108"/>
        <v>22970798</v>
      </c>
      <c r="AZ189" s="66">
        <f t="shared" si="109"/>
        <v>19992011</v>
      </c>
      <c r="BA189" s="35"/>
      <c r="BB189" s="7">
        <f t="shared" si="84"/>
        <v>189.41109865470852</v>
      </c>
      <c r="BC189" s="4">
        <f t="shared" si="85"/>
        <v>108.24212106053027</v>
      </c>
      <c r="BD189" s="9">
        <f t="shared" si="86"/>
        <v>258.6746231155779</v>
      </c>
      <c r="BE189" s="35"/>
      <c r="BF189" s="41">
        <f t="shared" si="103"/>
        <v>4.6242944007497198E-2</v>
      </c>
      <c r="BG189" s="43">
        <f t="shared" si="104"/>
        <v>2.6426299087043522E-2</v>
      </c>
      <c r="BH189" s="44">
        <f t="shared" si="105"/>
        <v>6.3152984159076636E-2</v>
      </c>
      <c r="BI189" s="35"/>
      <c r="BJ189" s="73" t="s">
        <v>47</v>
      </c>
      <c r="BK189" s="57"/>
      <c r="BL189" s="58"/>
      <c r="BM189" s="35"/>
      <c r="BN189" s="56"/>
      <c r="BO189" s="57"/>
      <c r="BP189" s="58"/>
      <c r="BQ189" s="35"/>
      <c r="BR189" s="56"/>
      <c r="BS189" s="57"/>
      <c r="BT189" s="58"/>
      <c r="BU189" s="35"/>
      <c r="BV189" s="56"/>
      <c r="BW189" s="57"/>
      <c r="BX189" s="58"/>
    </row>
    <row r="190" spans="1:76" x14ac:dyDescent="0.2">
      <c r="A190" s="4">
        <f t="shared" si="96"/>
        <v>1840000</v>
      </c>
      <c r="B190" s="4">
        <f t="shared" si="93"/>
        <v>1850000</v>
      </c>
      <c r="D190" s="7">
        <f t="shared" si="97"/>
        <v>10000</v>
      </c>
      <c r="E190" s="57">
        <v>8113</v>
      </c>
      <c r="F190" s="9">
        <f t="shared" si="87"/>
        <v>1887</v>
      </c>
      <c r="G190" s="58">
        <v>69184</v>
      </c>
      <c r="H190" s="9">
        <f t="shared" si="88"/>
        <v>8.5275483791445836</v>
      </c>
      <c r="I190" s="9">
        <f t="shared" si="89"/>
        <v>6.9184000000000001</v>
      </c>
      <c r="J190" s="4"/>
      <c r="K190" s="59">
        <v>2890</v>
      </c>
      <c r="L190" s="27">
        <f t="shared" si="98"/>
        <v>7110</v>
      </c>
      <c r="M190" s="57">
        <v>7685</v>
      </c>
      <c r="N190" s="30">
        <f t="shared" si="99"/>
        <v>-7678.0816000000004</v>
      </c>
      <c r="O190" s="35"/>
      <c r="P190" s="7">
        <f t="shared" si="100"/>
        <v>10575</v>
      </c>
      <c r="Q190" s="57">
        <v>1998</v>
      </c>
      <c r="R190" s="58">
        <v>833</v>
      </c>
      <c r="S190" s="4"/>
      <c r="T190" s="59">
        <v>49337</v>
      </c>
      <c r="U190" s="58">
        <v>743624</v>
      </c>
      <c r="V190" s="35"/>
      <c r="W190" s="7">
        <f t="shared" si="101"/>
        <v>792961</v>
      </c>
      <c r="X190" s="57">
        <v>540320</v>
      </c>
      <c r="Y190" s="58">
        <v>226576</v>
      </c>
      <c r="AA190" s="7">
        <f t="shared" si="90"/>
        <v>74.984491725768322</v>
      </c>
      <c r="AB190" s="4">
        <f t="shared" si="91"/>
        <v>270.43043043043042</v>
      </c>
      <c r="AC190" s="9">
        <f t="shared" si="92"/>
        <v>272</v>
      </c>
      <c r="AE190" s="7">
        <f t="shared" si="94"/>
        <v>95891402</v>
      </c>
      <c r="AF190" s="4">
        <f t="shared" si="106"/>
        <v>91111984</v>
      </c>
      <c r="AG190" s="9">
        <f t="shared" si="107"/>
        <v>22580896</v>
      </c>
      <c r="AI190" s="47">
        <f t="shared" si="78"/>
        <v>0.94562647754137119</v>
      </c>
      <c r="AJ190" s="48">
        <f t="shared" si="79"/>
        <v>5.005005005005005</v>
      </c>
      <c r="AK190" s="49">
        <f t="shared" si="80"/>
        <v>12.004801920768307</v>
      </c>
      <c r="AM190" s="47">
        <f t="shared" si="81"/>
        <v>0.7671867612293144</v>
      </c>
      <c r="AN190" s="48">
        <f t="shared" si="82"/>
        <v>4.0605605605605604</v>
      </c>
      <c r="AO190" s="49">
        <f t="shared" si="83"/>
        <v>9.7394957983193269</v>
      </c>
      <c r="AQ190" s="59">
        <v>76434</v>
      </c>
      <c r="AR190" s="58">
        <v>1966344</v>
      </c>
      <c r="AS190" s="35"/>
      <c r="AT190" s="7">
        <f t="shared" si="102"/>
        <v>2042778</v>
      </c>
      <c r="AU190" s="57">
        <v>225513</v>
      </c>
      <c r="AV190" s="58">
        <v>215249</v>
      </c>
      <c r="AW190" s="35"/>
      <c r="AX190" s="7">
        <f t="shared" si="95"/>
        <v>243440289</v>
      </c>
      <c r="AY190" s="65">
        <f t="shared" si="108"/>
        <v>23196311</v>
      </c>
      <c r="AZ190" s="66">
        <f t="shared" si="109"/>
        <v>20207260</v>
      </c>
      <c r="BA190" s="35"/>
      <c r="BB190" s="7">
        <f t="shared" si="84"/>
        <v>193.17049645390071</v>
      </c>
      <c r="BC190" s="4">
        <f t="shared" si="85"/>
        <v>112.86936936936937</v>
      </c>
      <c r="BD190" s="9">
        <f t="shared" si="86"/>
        <v>258.40216086434572</v>
      </c>
      <c r="BE190" s="35"/>
      <c r="BF190" s="41">
        <f t="shared" si="103"/>
        <v>4.7160765735815603E-2</v>
      </c>
      <c r="BG190" s="43">
        <f t="shared" si="104"/>
        <v>2.7555998381193693E-2</v>
      </c>
      <c r="BH190" s="44">
        <f t="shared" si="105"/>
        <v>6.3086465054771904E-2</v>
      </c>
      <c r="BI190" s="35"/>
      <c r="BJ190" s="73" t="s">
        <v>47</v>
      </c>
      <c r="BK190" s="57"/>
      <c r="BL190" s="58"/>
      <c r="BM190" s="35"/>
      <c r="BN190" s="56"/>
      <c r="BO190" s="57"/>
      <c r="BP190" s="58"/>
      <c r="BQ190" s="35"/>
      <c r="BR190" s="56"/>
      <c r="BS190" s="57"/>
      <c r="BT190" s="58"/>
      <c r="BU190" s="35"/>
      <c r="BV190" s="56"/>
      <c r="BW190" s="57"/>
      <c r="BX190" s="58"/>
    </row>
    <row r="191" spans="1:76" x14ac:dyDescent="0.2">
      <c r="A191" s="4">
        <f t="shared" si="96"/>
        <v>1850000</v>
      </c>
      <c r="B191" s="4">
        <f t="shared" si="93"/>
        <v>1860000</v>
      </c>
      <c r="D191" s="7">
        <f t="shared" si="97"/>
        <v>10000</v>
      </c>
      <c r="E191" s="57">
        <v>8101</v>
      </c>
      <c r="F191" s="9">
        <f t="shared" si="87"/>
        <v>1899</v>
      </c>
      <c r="G191" s="58">
        <v>69001</v>
      </c>
      <c r="H191" s="9">
        <f t="shared" si="88"/>
        <v>8.5175904209356865</v>
      </c>
      <c r="I191" s="9">
        <f t="shared" si="89"/>
        <v>6.9001000000000001</v>
      </c>
      <c r="J191" s="4"/>
      <c r="K191" s="59">
        <v>3256</v>
      </c>
      <c r="L191" s="27">
        <f t="shared" si="98"/>
        <v>6744</v>
      </c>
      <c r="M191" s="57">
        <v>7990</v>
      </c>
      <c r="N191" s="30">
        <f t="shared" si="99"/>
        <v>-7983.0999000000002</v>
      </c>
      <c r="O191" s="35"/>
      <c r="P191" s="7">
        <f t="shared" si="100"/>
        <v>11246</v>
      </c>
      <c r="Q191" s="57">
        <v>1999</v>
      </c>
      <c r="R191" s="58">
        <v>832</v>
      </c>
      <c r="S191" s="4"/>
      <c r="T191" s="59">
        <v>61262</v>
      </c>
      <c r="U191" s="58">
        <v>837440</v>
      </c>
      <c r="V191" s="35"/>
      <c r="W191" s="7">
        <f t="shared" si="101"/>
        <v>898702</v>
      </c>
      <c r="X191" s="57">
        <v>540552</v>
      </c>
      <c r="Y191" s="58">
        <v>226304</v>
      </c>
      <c r="AA191" s="7">
        <f t="shared" si="90"/>
        <v>79.913035746043036</v>
      </c>
      <c r="AB191" s="4">
        <f t="shared" si="91"/>
        <v>270.41120560280137</v>
      </c>
      <c r="AC191" s="9">
        <f t="shared" si="92"/>
        <v>272</v>
      </c>
      <c r="AE191" s="7">
        <f t="shared" si="94"/>
        <v>96790104</v>
      </c>
      <c r="AF191" s="4">
        <f t="shared" si="106"/>
        <v>91652536</v>
      </c>
      <c r="AG191" s="9">
        <f t="shared" si="107"/>
        <v>22807200</v>
      </c>
      <c r="AI191" s="47">
        <f t="shared" si="78"/>
        <v>0.88920505068468791</v>
      </c>
      <c r="AJ191" s="48">
        <f t="shared" si="79"/>
        <v>5.002501250625313</v>
      </c>
      <c r="AK191" s="49">
        <f t="shared" si="80"/>
        <v>12.01923076923077</v>
      </c>
      <c r="AM191" s="47">
        <f t="shared" si="81"/>
        <v>0.72034501155966568</v>
      </c>
      <c r="AN191" s="48">
        <f t="shared" si="82"/>
        <v>4.0525262631315657</v>
      </c>
      <c r="AO191" s="49">
        <f t="shared" si="83"/>
        <v>9.7367788461538467</v>
      </c>
      <c r="AQ191" s="59">
        <v>90838</v>
      </c>
      <c r="AR191" s="58">
        <v>2040696</v>
      </c>
      <c r="AS191" s="35"/>
      <c r="AT191" s="7">
        <f t="shared" si="102"/>
        <v>2131534</v>
      </c>
      <c r="AU191" s="57">
        <v>223669</v>
      </c>
      <c r="AV191" s="58">
        <v>215636</v>
      </c>
      <c r="AW191" s="35"/>
      <c r="AX191" s="7">
        <f t="shared" si="95"/>
        <v>245571823</v>
      </c>
      <c r="AY191" s="65">
        <f t="shared" si="108"/>
        <v>23419980</v>
      </c>
      <c r="AZ191" s="66">
        <f t="shared" si="109"/>
        <v>20422896</v>
      </c>
      <c r="BA191" s="35"/>
      <c r="BB191" s="7">
        <f t="shared" si="84"/>
        <v>189.53707985061357</v>
      </c>
      <c r="BC191" s="4">
        <f t="shared" si="85"/>
        <v>111.89044522261131</v>
      </c>
      <c r="BD191" s="9">
        <f t="shared" si="86"/>
        <v>259.17788461538464</v>
      </c>
      <c r="BE191" s="35"/>
      <c r="BF191" s="41">
        <f t="shared" si="103"/>
        <v>4.6273701135403703E-2</v>
      </c>
      <c r="BG191" s="43">
        <f t="shared" si="104"/>
        <v>2.7317003228176588E-2</v>
      </c>
      <c r="BH191" s="44">
        <f t="shared" si="105"/>
        <v>6.3275850736177891E-2</v>
      </c>
      <c r="BI191" s="35"/>
      <c r="BJ191" s="73" t="s">
        <v>47</v>
      </c>
      <c r="BK191" s="57"/>
      <c r="BL191" s="58"/>
      <c r="BM191" s="35"/>
      <c r="BN191" s="56"/>
      <c r="BO191" s="57"/>
      <c r="BP191" s="58"/>
      <c r="BQ191" s="35"/>
      <c r="BR191" s="56"/>
      <c r="BS191" s="57"/>
      <c r="BT191" s="58"/>
      <c r="BU191" s="35"/>
      <c r="BV191" s="56"/>
      <c r="BW191" s="57"/>
      <c r="BX191" s="58"/>
    </row>
    <row r="192" spans="1:76" x14ac:dyDescent="0.2">
      <c r="A192" s="4">
        <f t="shared" si="96"/>
        <v>1860000</v>
      </c>
      <c r="B192" s="4">
        <f t="shared" si="93"/>
        <v>1870000</v>
      </c>
      <c r="D192" s="7">
        <f t="shared" si="97"/>
        <v>10000</v>
      </c>
      <c r="E192" s="57">
        <v>8080</v>
      </c>
      <c r="F192" s="9">
        <f t="shared" si="87"/>
        <v>1920</v>
      </c>
      <c r="G192" s="58">
        <v>60727</v>
      </c>
      <c r="H192" s="9">
        <f t="shared" si="88"/>
        <v>7.5157178217821778</v>
      </c>
      <c r="I192" s="9">
        <f t="shared" si="89"/>
        <v>6.0727000000000002</v>
      </c>
      <c r="J192" s="4"/>
      <c r="K192" s="59">
        <v>2381</v>
      </c>
      <c r="L192" s="27">
        <f t="shared" si="98"/>
        <v>7619</v>
      </c>
      <c r="M192" s="57">
        <v>5730</v>
      </c>
      <c r="N192" s="30">
        <f t="shared" si="99"/>
        <v>-5723.9273000000003</v>
      </c>
      <c r="O192" s="35"/>
      <c r="P192" s="7">
        <f t="shared" si="100"/>
        <v>8111</v>
      </c>
      <c r="Q192" s="57">
        <v>2000</v>
      </c>
      <c r="R192" s="58">
        <v>793</v>
      </c>
      <c r="S192" s="4"/>
      <c r="T192" s="59">
        <v>40409</v>
      </c>
      <c r="U192" s="58">
        <v>610496</v>
      </c>
      <c r="V192" s="35"/>
      <c r="W192" s="7">
        <f t="shared" si="101"/>
        <v>650905</v>
      </c>
      <c r="X192" s="57">
        <v>540680</v>
      </c>
      <c r="Y192" s="58">
        <v>215696</v>
      </c>
      <c r="AA192" s="7">
        <f t="shared" si="90"/>
        <v>80.249660954259653</v>
      </c>
      <c r="AB192" s="4">
        <f t="shared" si="91"/>
        <v>270.33999999999997</v>
      </c>
      <c r="AC192" s="9">
        <f t="shared" si="92"/>
        <v>272</v>
      </c>
      <c r="AE192" s="7">
        <f t="shared" si="94"/>
        <v>97441009</v>
      </c>
      <c r="AF192" s="4">
        <f t="shared" si="106"/>
        <v>92193216</v>
      </c>
      <c r="AG192" s="9">
        <f t="shared" si="107"/>
        <v>23022896</v>
      </c>
      <c r="AI192" s="47">
        <f t="shared" si="78"/>
        <v>1.2328936012822094</v>
      </c>
      <c r="AJ192" s="48">
        <f t="shared" si="79"/>
        <v>5</v>
      </c>
      <c r="AK192" s="49">
        <f t="shared" si="80"/>
        <v>12.610340479192939</v>
      </c>
      <c r="AM192" s="47">
        <f t="shared" si="81"/>
        <v>0.9961780298360251</v>
      </c>
      <c r="AN192" s="48">
        <f t="shared" si="82"/>
        <v>4.04</v>
      </c>
      <c r="AO192" s="49">
        <f t="shared" si="83"/>
        <v>10.189155107187894</v>
      </c>
      <c r="AQ192" s="59">
        <v>64401</v>
      </c>
      <c r="AR192" s="58">
        <v>1477664</v>
      </c>
      <c r="AS192" s="35"/>
      <c r="AT192" s="7">
        <f t="shared" si="102"/>
        <v>1542065</v>
      </c>
      <c r="AU192" s="57">
        <v>209817</v>
      </c>
      <c r="AV192" s="58">
        <v>197815</v>
      </c>
      <c r="AW192" s="35"/>
      <c r="AX192" s="7">
        <f t="shared" si="95"/>
        <v>247113888</v>
      </c>
      <c r="AY192" s="65">
        <f t="shared" si="108"/>
        <v>23629797</v>
      </c>
      <c r="AZ192" s="66">
        <f t="shared" si="109"/>
        <v>20620711</v>
      </c>
      <c r="BA192" s="35"/>
      <c r="BB192" s="7">
        <f t="shared" si="84"/>
        <v>190.12020712612502</v>
      </c>
      <c r="BC192" s="4">
        <f t="shared" si="85"/>
        <v>104.9085</v>
      </c>
      <c r="BD192" s="9">
        <f t="shared" si="86"/>
        <v>249.45145018915511</v>
      </c>
      <c r="BE192" s="35"/>
      <c r="BF192" s="41">
        <f t="shared" si="103"/>
        <v>4.6416066192901617E-2</v>
      </c>
      <c r="BG192" s="43">
        <f t="shared" si="104"/>
        <v>2.5612426757812501E-2</v>
      </c>
      <c r="BH192" s="44">
        <f t="shared" si="105"/>
        <v>6.0901232956336697E-2</v>
      </c>
      <c r="BI192" s="35"/>
      <c r="BJ192" s="73" t="s">
        <v>47</v>
      </c>
      <c r="BK192" s="57"/>
      <c r="BL192" s="58"/>
      <c r="BM192" s="35"/>
      <c r="BN192" s="56"/>
      <c r="BO192" s="57"/>
      <c r="BP192" s="58"/>
      <c r="BQ192" s="35"/>
      <c r="BR192" s="56"/>
      <c r="BS192" s="57"/>
      <c r="BT192" s="58"/>
      <c r="BU192" s="35"/>
      <c r="BV192" s="56"/>
      <c r="BW192" s="57"/>
      <c r="BX192" s="58"/>
    </row>
    <row r="193" spans="1:76" x14ac:dyDescent="0.2">
      <c r="A193" s="4">
        <f t="shared" si="96"/>
        <v>1870000</v>
      </c>
      <c r="B193" s="4">
        <f t="shared" si="93"/>
        <v>1880000</v>
      </c>
      <c r="D193" s="7">
        <f t="shared" si="97"/>
        <v>10000</v>
      </c>
      <c r="E193" s="57">
        <v>7979</v>
      </c>
      <c r="F193" s="9">
        <f t="shared" si="87"/>
        <v>2021</v>
      </c>
      <c r="G193" s="58">
        <v>63094</v>
      </c>
      <c r="H193" s="9">
        <f t="shared" si="88"/>
        <v>7.9075072064168443</v>
      </c>
      <c r="I193" s="9">
        <f t="shared" si="89"/>
        <v>6.3094000000000001</v>
      </c>
      <c r="J193" s="4"/>
      <c r="K193" s="59">
        <v>2469</v>
      </c>
      <c r="L193" s="27">
        <f t="shared" si="98"/>
        <v>7531</v>
      </c>
      <c r="M193" s="57">
        <v>5186</v>
      </c>
      <c r="N193" s="30">
        <f t="shared" si="99"/>
        <v>-5179.6905999999999</v>
      </c>
      <c r="O193" s="35"/>
      <c r="P193" s="7">
        <f t="shared" si="100"/>
        <v>7655</v>
      </c>
      <c r="Q193" s="57">
        <v>1999</v>
      </c>
      <c r="R193" s="58">
        <v>802</v>
      </c>
      <c r="S193" s="4"/>
      <c r="T193" s="59">
        <v>39956</v>
      </c>
      <c r="U193" s="58">
        <v>633416</v>
      </c>
      <c r="V193" s="35"/>
      <c r="W193" s="7">
        <f t="shared" si="101"/>
        <v>673372</v>
      </c>
      <c r="X193" s="57">
        <v>540392</v>
      </c>
      <c r="Y193" s="58">
        <v>218144</v>
      </c>
      <c r="AA193" s="7">
        <f t="shared" si="90"/>
        <v>87.964990202482042</v>
      </c>
      <c r="AB193" s="4">
        <f t="shared" si="91"/>
        <v>270.33116558279141</v>
      </c>
      <c r="AC193" s="9">
        <f t="shared" si="92"/>
        <v>272</v>
      </c>
      <c r="AE193" s="7">
        <f t="shared" si="94"/>
        <v>98114381</v>
      </c>
      <c r="AF193" s="4">
        <f t="shared" si="106"/>
        <v>92733608</v>
      </c>
      <c r="AG193" s="9">
        <f t="shared" si="107"/>
        <v>23241040</v>
      </c>
      <c r="AI193" s="47">
        <f t="shared" si="78"/>
        <v>1.3063357282821686</v>
      </c>
      <c r="AJ193" s="48">
        <f t="shared" si="79"/>
        <v>5.002501250625313</v>
      </c>
      <c r="AK193" s="49">
        <f t="shared" si="80"/>
        <v>12.468827930174564</v>
      </c>
      <c r="AM193" s="47">
        <f t="shared" si="81"/>
        <v>1.0423252775963423</v>
      </c>
      <c r="AN193" s="48">
        <f t="shared" si="82"/>
        <v>3.991495747873937</v>
      </c>
      <c r="AO193" s="49">
        <f t="shared" si="83"/>
        <v>9.9488778054862834</v>
      </c>
      <c r="AQ193" s="59">
        <v>55919</v>
      </c>
      <c r="AR193" s="58">
        <v>1283000</v>
      </c>
      <c r="AS193" s="35"/>
      <c r="AT193" s="7">
        <f t="shared" si="102"/>
        <v>1338919</v>
      </c>
      <c r="AU193" s="57">
        <v>213361</v>
      </c>
      <c r="AV193" s="58">
        <v>202739</v>
      </c>
      <c r="AW193" s="35"/>
      <c r="AX193" s="7">
        <f t="shared" si="95"/>
        <v>248452807</v>
      </c>
      <c r="AY193" s="65">
        <f t="shared" si="108"/>
        <v>23843158</v>
      </c>
      <c r="AZ193" s="66">
        <f t="shared" si="109"/>
        <v>20823450</v>
      </c>
      <c r="BA193" s="35"/>
      <c r="BB193" s="7">
        <f t="shared" si="84"/>
        <v>174.90777269758328</v>
      </c>
      <c r="BC193" s="4">
        <f t="shared" si="85"/>
        <v>106.73386693346673</v>
      </c>
      <c r="BD193" s="9">
        <f t="shared" si="86"/>
        <v>252.79177057356608</v>
      </c>
      <c r="BE193" s="35"/>
      <c r="BF193" s="41">
        <f t="shared" si="103"/>
        <v>4.2702092943745919E-2</v>
      </c>
      <c r="BG193" s="43">
        <f t="shared" si="104"/>
        <v>2.6058072981803401E-2</v>
      </c>
      <c r="BH193" s="44">
        <f t="shared" si="105"/>
        <v>6.1716740862687032E-2</v>
      </c>
      <c r="BI193" s="35"/>
      <c r="BJ193" s="73" t="s">
        <v>47</v>
      </c>
      <c r="BK193" s="57"/>
      <c r="BL193" s="58"/>
      <c r="BM193" s="35"/>
      <c r="BN193" s="56"/>
      <c r="BO193" s="57"/>
      <c r="BP193" s="58"/>
      <c r="BQ193" s="35"/>
      <c r="BR193" s="56"/>
      <c r="BS193" s="57"/>
      <c r="BT193" s="58"/>
      <c r="BU193" s="35"/>
      <c r="BV193" s="56"/>
      <c r="BW193" s="57"/>
      <c r="BX193" s="58"/>
    </row>
    <row r="194" spans="1:76" x14ac:dyDescent="0.2">
      <c r="A194" s="4">
        <f t="shared" si="96"/>
        <v>1880000</v>
      </c>
      <c r="B194" s="4">
        <f t="shared" si="93"/>
        <v>1890000</v>
      </c>
      <c r="D194" s="7">
        <f t="shared" si="97"/>
        <v>10000</v>
      </c>
      <c r="E194" s="57">
        <v>7597</v>
      </c>
      <c r="F194" s="9">
        <f t="shared" si="87"/>
        <v>2403</v>
      </c>
      <c r="G194" s="58">
        <v>73123</v>
      </c>
      <c r="H194" s="9">
        <f t="shared" si="88"/>
        <v>9.6252468079505071</v>
      </c>
      <c r="I194" s="9">
        <f t="shared" si="89"/>
        <v>7.3122999999999996</v>
      </c>
      <c r="J194" s="4"/>
      <c r="K194" s="59">
        <v>2984</v>
      </c>
      <c r="L194" s="27">
        <f t="shared" si="98"/>
        <v>7016</v>
      </c>
      <c r="M194" s="57">
        <v>8402</v>
      </c>
      <c r="N194" s="30">
        <f t="shared" si="99"/>
        <v>-8394.6877000000004</v>
      </c>
      <c r="O194" s="35"/>
      <c r="P194" s="7">
        <f t="shared" si="100"/>
        <v>11386</v>
      </c>
      <c r="Q194" s="57">
        <v>1998</v>
      </c>
      <c r="R194" s="58">
        <v>870</v>
      </c>
      <c r="S194" s="4"/>
      <c r="T194" s="59">
        <v>64143</v>
      </c>
      <c r="U194" s="58">
        <v>773552</v>
      </c>
      <c r="V194" s="35"/>
      <c r="W194" s="7">
        <f t="shared" si="101"/>
        <v>837695</v>
      </c>
      <c r="X194" s="57">
        <v>540424</v>
      </c>
      <c r="Y194" s="58">
        <v>236640</v>
      </c>
      <c r="AA194" s="7">
        <f t="shared" si="90"/>
        <v>73.572369576673111</v>
      </c>
      <c r="AB194" s="4">
        <f t="shared" si="91"/>
        <v>270.48248248248251</v>
      </c>
      <c r="AC194" s="9">
        <f t="shared" si="92"/>
        <v>272</v>
      </c>
      <c r="AE194" s="7">
        <f t="shared" si="94"/>
        <v>98952076</v>
      </c>
      <c r="AF194" s="4">
        <f t="shared" si="106"/>
        <v>93274032</v>
      </c>
      <c r="AG194" s="9">
        <f t="shared" si="107"/>
        <v>23477680</v>
      </c>
      <c r="AI194" s="47">
        <f t="shared" si="78"/>
        <v>0.8782715615668365</v>
      </c>
      <c r="AJ194" s="48">
        <f t="shared" si="79"/>
        <v>5.005005005005005</v>
      </c>
      <c r="AK194" s="49">
        <f t="shared" si="80"/>
        <v>11.494252873563218</v>
      </c>
      <c r="AM194" s="47">
        <f t="shared" si="81"/>
        <v>0.66722290532232564</v>
      </c>
      <c r="AN194" s="48">
        <f t="shared" si="82"/>
        <v>3.8023023023023024</v>
      </c>
      <c r="AO194" s="49">
        <f t="shared" si="83"/>
        <v>8.7321839080459771</v>
      </c>
      <c r="AQ194" s="59">
        <v>112544</v>
      </c>
      <c r="AR194" s="58">
        <v>2152864</v>
      </c>
      <c r="AS194" s="35"/>
      <c r="AT194" s="7">
        <f t="shared" si="102"/>
        <v>2265408</v>
      </c>
      <c r="AU194" s="57">
        <v>238005</v>
      </c>
      <c r="AV194" s="58">
        <v>229752</v>
      </c>
      <c r="AW194" s="35"/>
      <c r="AX194" s="7">
        <f t="shared" si="95"/>
        <v>250718215</v>
      </c>
      <c r="AY194" s="65">
        <f t="shared" si="108"/>
        <v>24081163</v>
      </c>
      <c r="AZ194" s="66">
        <f t="shared" si="109"/>
        <v>21053202</v>
      </c>
      <c r="BA194" s="35"/>
      <c r="BB194" s="7">
        <f t="shared" si="84"/>
        <v>198.96434217460038</v>
      </c>
      <c r="BC194" s="4">
        <f t="shared" si="85"/>
        <v>119.12162162162163</v>
      </c>
      <c r="BD194" s="9">
        <f t="shared" si="86"/>
        <v>264.08275862068967</v>
      </c>
      <c r="BE194" s="35"/>
      <c r="BF194" s="41">
        <f t="shared" si="103"/>
        <v>4.8575278851220795E-2</v>
      </c>
      <c r="BG194" s="43">
        <f t="shared" si="104"/>
        <v>2.9082427153716218E-2</v>
      </c>
      <c r="BH194" s="44">
        <f t="shared" si="105"/>
        <v>6.4473329741379315E-2</v>
      </c>
      <c r="BI194" s="35"/>
      <c r="BJ194" s="73" t="s">
        <v>47</v>
      </c>
      <c r="BK194" s="57"/>
      <c r="BL194" s="58"/>
      <c r="BM194" s="35"/>
      <c r="BN194" s="56"/>
      <c r="BO194" s="57"/>
      <c r="BP194" s="58"/>
      <c r="BQ194" s="35"/>
      <c r="BR194" s="56"/>
      <c r="BS194" s="57"/>
      <c r="BT194" s="58"/>
      <c r="BU194" s="35"/>
      <c r="BV194" s="56"/>
      <c r="BW194" s="57"/>
      <c r="BX194" s="58"/>
    </row>
    <row r="195" spans="1:76" x14ac:dyDescent="0.2">
      <c r="A195" s="4">
        <f t="shared" si="96"/>
        <v>1890000</v>
      </c>
      <c r="B195" s="4">
        <f t="shared" si="93"/>
        <v>1900000</v>
      </c>
      <c r="D195" s="7">
        <f t="shared" si="97"/>
        <v>10000</v>
      </c>
      <c r="E195" s="57">
        <v>7630</v>
      </c>
      <c r="F195" s="9">
        <f t="shared" si="87"/>
        <v>2370</v>
      </c>
      <c r="G195" s="58">
        <v>60570</v>
      </c>
      <c r="H195" s="9">
        <f t="shared" si="88"/>
        <v>7.9384010484927918</v>
      </c>
      <c r="I195" s="9">
        <f t="shared" si="89"/>
        <v>6.0570000000000004</v>
      </c>
      <c r="J195" s="4"/>
      <c r="K195" s="59">
        <v>2492</v>
      </c>
      <c r="L195" s="27">
        <f t="shared" si="98"/>
        <v>7508</v>
      </c>
      <c r="M195" s="57">
        <v>7241</v>
      </c>
      <c r="N195" s="30">
        <f t="shared" si="99"/>
        <v>-7234.9430000000002</v>
      </c>
      <c r="O195" s="35"/>
      <c r="P195" s="7">
        <f t="shared" si="100"/>
        <v>9733</v>
      </c>
      <c r="Q195" s="57">
        <v>1999</v>
      </c>
      <c r="R195" s="58">
        <v>742</v>
      </c>
      <c r="S195" s="4"/>
      <c r="T195" s="59">
        <v>49124</v>
      </c>
      <c r="U195" s="58">
        <v>645472</v>
      </c>
      <c r="V195" s="35"/>
      <c r="W195" s="7">
        <f t="shared" si="101"/>
        <v>694596</v>
      </c>
      <c r="X195" s="57">
        <v>539456</v>
      </c>
      <c r="Y195" s="58">
        <v>201824</v>
      </c>
      <c r="AA195" s="7">
        <f t="shared" si="90"/>
        <v>71.365046748176312</v>
      </c>
      <c r="AB195" s="4">
        <f t="shared" si="91"/>
        <v>269.86293146573286</v>
      </c>
      <c r="AC195" s="9">
        <f t="shared" si="92"/>
        <v>272</v>
      </c>
      <c r="AE195" s="7">
        <f t="shared" si="94"/>
        <v>99646672</v>
      </c>
      <c r="AF195" s="4">
        <f t="shared" si="106"/>
        <v>93813488</v>
      </c>
      <c r="AG195" s="9">
        <f t="shared" si="107"/>
        <v>23679504</v>
      </c>
      <c r="AI195" s="47">
        <f t="shared" si="78"/>
        <v>1.0274324463166546</v>
      </c>
      <c r="AJ195" s="48">
        <f t="shared" si="79"/>
        <v>5.002501250625313</v>
      </c>
      <c r="AK195" s="49">
        <f t="shared" si="80"/>
        <v>13.477088948787062</v>
      </c>
      <c r="AM195" s="47">
        <f t="shared" si="81"/>
        <v>0.78393095653960754</v>
      </c>
      <c r="AN195" s="48">
        <f t="shared" si="82"/>
        <v>3.8169084542271134</v>
      </c>
      <c r="AO195" s="49">
        <f t="shared" si="83"/>
        <v>10.283018867924529</v>
      </c>
      <c r="AQ195" s="59">
        <v>83786</v>
      </c>
      <c r="AR195" s="58">
        <v>1881160</v>
      </c>
      <c r="AS195" s="35"/>
      <c r="AT195" s="7">
        <f t="shared" si="102"/>
        <v>1964946</v>
      </c>
      <c r="AU195" s="57">
        <v>200126</v>
      </c>
      <c r="AV195" s="58">
        <v>189180</v>
      </c>
      <c r="AW195" s="35"/>
      <c r="AX195" s="7">
        <f t="shared" si="95"/>
        <v>252683161</v>
      </c>
      <c r="AY195" s="65">
        <f t="shared" si="108"/>
        <v>24281289</v>
      </c>
      <c r="AZ195" s="66">
        <f t="shared" si="109"/>
        <v>21242382</v>
      </c>
      <c r="BA195" s="35"/>
      <c r="BB195" s="7">
        <f t="shared" si="84"/>
        <v>201.88492756601252</v>
      </c>
      <c r="BC195" s="4">
        <f t="shared" si="85"/>
        <v>100.11305652826414</v>
      </c>
      <c r="BD195" s="9">
        <f t="shared" si="86"/>
        <v>254.95956873315365</v>
      </c>
      <c r="BE195" s="35"/>
      <c r="BF195" s="41">
        <f t="shared" si="103"/>
        <v>4.9288312394046026E-2</v>
      </c>
      <c r="BG195" s="43">
        <f t="shared" si="104"/>
        <v>2.4441664191470737E-2</v>
      </c>
      <c r="BH195" s="44">
        <f t="shared" si="105"/>
        <v>6.2245988460242589E-2</v>
      </c>
      <c r="BI195" s="35"/>
      <c r="BJ195" s="73" t="s">
        <v>47</v>
      </c>
      <c r="BK195" s="57"/>
      <c r="BL195" s="58"/>
      <c r="BM195" s="35"/>
      <c r="BN195" s="56"/>
      <c r="BO195" s="57"/>
      <c r="BP195" s="58"/>
      <c r="BQ195" s="35"/>
      <c r="BR195" s="56"/>
      <c r="BS195" s="57"/>
      <c r="BT195" s="58"/>
      <c r="BU195" s="35"/>
      <c r="BV195" s="56"/>
      <c r="BW195" s="57"/>
      <c r="BX195" s="58"/>
    </row>
    <row r="196" spans="1:76" x14ac:dyDescent="0.2">
      <c r="A196" s="4">
        <f t="shared" si="96"/>
        <v>1900000</v>
      </c>
      <c r="B196" s="4">
        <f t="shared" si="93"/>
        <v>1910000</v>
      </c>
      <c r="D196" s="7">
        <f t="shared" si="97"/>
        <v>10000</v>
      </c>
      <c r="E196" s="57">
        <v>7582</v>
      </c>
      <c r="F196" s="9">
        <f t="shared" si="87"/>
        <v>2418</v>
      </c>
      <c r="G196" s="58">
        <v>57515</v>
      </c>
      <c r="H196" s="9">
        <f t="shared" si="88"/>
        <v>7.5857293590081776</v>
      </c>
      <c r="I196" s="9">
        <f t="shared" si="89"/>
        <v>5.7515000000000001</v>
      </c>
      <c r="J196" s="4"/>
      <c r="K196" s="59">
        <v>2297</v>
      </c>
      <c r="L196" s="27">
        <f t="shared" si="98"/>
        <v>7703</v>
      </c>
      <c r="M196" s="57">
        <v>6172</v>
      </c>
      <c r="N196" s="30">
        <f t="shared" si="99"/>
        <v>-6166.2484999999997</v>
      </c>
      <c r="O196" s="35"/>
      <c r="P196" s="7">
        <f t="shared" si="100"/>
        <v>8469</v>
      </c>
      <c r="Q196" s="57">
        <v>1997</v>
      </c>
      <c r="R196" s="58">
        <v>741</v>
      </c>
      <c r="S196" s="4"/>
      <c r="T196" s="59">
        <v>40631</v>
      </c>
      <c r="U196" s="58">
        <v>595640</v>
      </c>
      <c r="V196" s="35"/>
      <c r="W196" s="7">
        <f t="shared" si="101"/>
        <v>636271</v>
      </c>
      <c r="X196" s="57">
        <v>539656</v>
      </c>
      <c r="Y196" s="58">
        <v>201552</v>
      </c>
      <c r="AA196" s="7">
        <f t="shared" si="90"/>
        <v>75.129413153855239</v>
      </c>
      <c r="AB196" s="4">
        <f t="shared" si="91"/>
        <v>270.23335002503757</v>
      </c>
      <c r="AC196" s="9">
        <f t="shared" si="92"/>
        <v>272</v>
      </c>
      <c r="AE196" s="7">
        <f t="shared" si="94"/>
        <v>100282943</v>
      </c>
      <c r="AF196" s="4">
        <f t="shared" si="106"/>
        <v>94353144</v>
      </c>
      <c r="AG196" s="9">
        <f t="shared" si="107"/>
        <v>23881056</v>
      </c>
      <c r="AI196" s="47">
        <f t="shared" si="78"/>
        <v>1.1807769512339119</v>
      </c>
      <c r="AJ196" s="48">
        <f t="shared" si="79"/>
        <v>5.0075112669003508</v>
      </c>
      <c r="AK196" s="49">
        <f t="shared" si="80"/>
        <v>13.495276653171389</v>
      </c>
      <c r="AM196" s="47">
        <f t="shared" si="81"/>
        <v>0.89526508442555197</v>
      </c>
      <c r="AN196" s="48">
        <f t="shared" si="82"/>
        <v>3.7966950425638459</v>
      </c>
      <c r="AO196" s="49">
        <f t="shared" si="83"/>
        <v>10.232118758434549</v>
      </c>
      <c r="AQ196" s="59">
        <v>67464</v>
      </c>
      <c r="AR196" s="58">
        <v>1594536</v>
      </c>
      <c r="AS196" s="35"/>
      <c r="AT196" s="7">
        <f t="shared" si="102"/>
        <v>1662000</v>
      </c>
      <c r="AU196" s="57">
        <v>196182</v>
      </c>
      <c r="AV196" s="58">
        <v>183557</v>
      </c>
      <c r="AW196" s="35"/>
      <c r="AX196" s="7">
        <f t="shared" si="95"/>
        <v>254345161</v>
      </c>
      <c r="AY196" s="65">
        <f t="shared" si="108"/>
        <v>24477471</v>
      </c>
      <c r="AZ196" s="66">
        <f t="shared" si="109"/>
        <v>21425939</v>
      </c>
      <c r="BA196" s="35"/>
      <c r="BB196" s="7">
        <f t="shared" si="84"/>
        <v>196.24512929507617</v>
      </c>
      <c r="BC196" s="4">
        <f t="shared" si="85"/>
        <v>98.238357536304463</v>
      </c>
      <c r="BD196" s="9">
        <f t="shared" si="86"/>
        <v>247.71524966261808</v>
      </c>
      <c r="BE196" s="35"/>
      <c r="BF196" s="41">
        <f t="shared" si="103"/>
        <v>4.7911408519305705E-2</v>
      </c>
      <c r="BG196" s="43">
        <f t="shared" si="104"/>
        <v>2.3983974007886832E-2</v>
      </c>
      <c r="BH196" s="44">
        <f t="shared" si="105"/>
        <v>6.0477355874662617E-2</v>
      </c>
      <c r="BI196" s="35"/>
      <c r="BJ196" s="73" t="s">
        <v>47</v>
      </c>
      <c r="BK196" s="57"/>
      <c r="BL196" s="58"/>
      <c r="BM196" s="35"/>
      <c r="BN196" s="56"/>
      <c r="BO196" s="57"/>
      <c r="BP196" s="58"/>
      <c r="BQ196" s="35"/>
      <c r="BR196" s="56"/>
      <c r="BS196" s="57"/>
      <c r="BT196" s="58"/>
      <c r="BU196" s="35"/>
      <c r="BV196" s="56"/>
      <c r="BW196" s="57"/>
      <c r="BX196" s="58"/>
    </row>
    <row r="197" spans="1:76" x14ac:dyDescent="0.2">
      <c r="A197" s="4">
        <f t="shared" si="96"/>
        <v>1910000</v>
      </c>
      <c r="B197" s="4">
        <f t="shared" si="93"/>
        <v>1920000</v>
      </c>
      <c r="D197" s="7">
        <f t="shared" si="97"/>
        <v>10000</v>
      </c>
      <c r="E197" s="57">
        <v>7332</v>
      </c>
      <c r="F197" s="9">
        <f t="shared" si="87"/>
        <v>2668</v>
      </c>
      <c r="G197" s="58">
        <v>76082</v>
      </c>
      <c r="H197" s="9">
        <f t="shared" si="88"/>
        <v>10.37670485542826</v>
      </c>
      <c r="I197" s="9">
        <f t="shared" si="89"/>
        <v>7.6082000000000001</v>
      </c>
      <c r="J197" s="4"/>
      <c r="K197" s="59">
        <v>2911</v>
      </c>
      <c r="L197" s="27">
        <f t="shared" si="98"/>
        <v>7089</v>
      </c>
      <c r="M197" s="57">
        <v>8628</v>
      </c>
      <c r="N197" s="30">
        <f t="shared" si="99"/>
        <v>-8620.3917999999994</v>
      </c>
      <c r="O197" s="35"/>
      <c r="P197" s="7">
        <f t="shared" si="100"/>
        <v>11539</v>
      </c>
      <c r="Q197" s="57">
        <v>1990</v>
      </c>
      <c r="R197" s="58">
        <v>843</v>
      </c>
      <c r="S197" s="4"/>
      <c r="T197" s="59">
        <v>58612</v>
      </c>
      <c r="U197" s="58">
        <v>755448</v>
      </c>
      <c r="V197" s="35"/>
      <c r="W197" s="7">
        <f t="shared" si="101"/>
        <v>814060</v>
      </c>
      <c r="X197" s="57">
        <v>537936</v>
      </c>
      <c r="Y197" s="58">
        <v>229296</v>
      </c>
      <c r="AA197" s="7">
        <f t="shared" si="90"/>
        <v>70.548574399861337</v>
      </c>
      <c r="AB197" s="4">
        <f t="shared" si="91"/>
        <v>270.31959798994973</v>
      </c>
      <c r="AC197" s="9">
        <f t="shared" si="92"/>
        <v>272</v>
      </c>
      <c r="AE197" s="7">
        <f t="shared" si="94"/>
        <v>101097003</v>
      </c>
      <c r="AF197" s="4">
        <f t="shared" si="106"/>
        <v>94891080</v>
      </c>
      <c r="AG197" s="9">
        <f t="shared" si="107"/>
        <v>24110352</v>
      </c>
      <c r="AI197" s="47">
        <f t="shared" si="78"/>
        <v>0.8666262241095416</v>
      </c>
      <c r="AJ197" s="48">
        <f t="shared" si="79"/>
        <v>5.025125628140704</v>
      </c>
      <c r="AK197" s="49">
        <f t="shared" si="80"/>
        <v>11.862396204033216</v>
      </c>
      <c r="AM197" s="47">
        <f t="shared" si="81"/>
        <v>0.63541034751711589</v>
      </c>
      <c r="AN197" s="48">
        <f t="shared" si="82"/>
        <v>3.6844221105527639</v>
      </c>
      <c r="AO197" s="49">
        <f t="shared" si="83"/>
        <v>8.697508896797153</v>
      </c>
      <c r="AQ197" s="59">
        <v>96898</v>
      </c>
      <c r="AR197" s="58">
        <v>2215304</v>
      </c>
      <c r="AS197" s="35"/>
      <c r="AT197" s="7">
        <f t="shared" si="102"/>
        <v>2312202</v>
      </c>
      <c r="AU197" s="57">
        <v>233031</v>
      </c>
      <c r="AV197" s="58">
        <v>234431</v>
      </c>
      <c r="AW197" s="35"/>
      <c r="AX197" s="7">
        <f t="shared" si="95"/>
        <v>256657363</v>
      </c>
      <c r="AY197" s="65">
        <f t="shared" si="108"/>
        <v>24710502</v>
      </c>
      <c r="AZ197" s="66">
        <f t="shared" si="109"/>
        <v>21660370</v>
      </c>
      <c r="BA197" s="35"/>
      <c r="BB197" s="7">
        <f t="shared" si="84"/>
        <v>200.38148886385301</v>
      </c>
      <c r="BC197" s="4">
        <f t="shared" si="85"/>
        <v>117.10100502512563</v>
      </c>
      <c r="BD197" s="9">
        <f t="shared" si="86"/>
        <v>278.09134045077104</v>
      </c>
      <c r="BE197" s="35"/>
      <c r="BF197" s="41">
        <f t="shared" si="103"/>
        <v>4.8921261929651613E-2</v>
      </c>
      <c r="BG197" s="43">
        <f t="shared" si="104"/>
        <v>2.8589112554962312E-2</v>
      </c>
      <c r="BH197" s="44">
        <f t="shared" si="105"/>
        <v>6.7893393664739024E-2</v>
      </c>
      <c r="BI197" s="35"/>
      <c r="BJ197" s="73" t="s">
        <v>47</v>
      </c>
      <c r="BK197" s="57"/>
      <c r="BL197" s="58"/>
      <c r="BM197" s="35"/>
      <c r="BN197" s="56"/>
      <c r="BO197" s="57"/>
      <c r="BP197" s="58"/>
      <c r="BQ197" s="35"/>
      <c r="BR197" s="56"/>
      <c r="BS197" s="57"/>
      <c r="BT197" s="58"/>
      <c r="BU197" s="35"/>
      <c r="BV197" s="56"/>
      <c r="BW197" s="57"/>
      <c r="BX197" s="58"/>
    </row>
    <row r="198" spans="1:76" x14ac:dyDescent="0.2">
      <c r="A198" s="4">
        <f t="shared" si="96"/>
        <v>1920000</v>
      </c>
      <c r="B198" s="4">
        <f t="shared" si="93"/>
        <v>1930000</v>
      </c>
      <c r="D198" s="7">
        <f t="shared" si="97"/>
        <v>10000</v>
      </c>
      <c r="E198" s="57">
        <v>7969</v>
      </c>
      <c r="F198" s="9">
        <f t="shared" si="87"/>
        <v>2031</v>
      </c>
      <c r="G198" s="58">
        <v>78362</v>
      </c>
      <c r="H198" s="9">
        <f t="shared" si="88"/>
        <v>9.8333542477098757</v>
      </c>
      <c r="I198" s="9">
        <f t="shared" si="89"/>
        <v>7.8361999999999998</v>
      </c>
      <c r="J198" s="4"/>
      <c r="K198" s="59">
        <v>5039</v>
      </c>
      <c r="L198" s="27">
        <f t="shared" si="98"/>
        <v>4961</v>
      </c>
      <c r="M198" s="57">
        <v>15319</v>
      </c>
      <c r="N198" s="30">
        <f t="shared" si="99"/>
        <v>-15311.1638</v>
      </c>
      <c r="O198" s="35"/>
      <c r="P198" s="7">
        <f t="shared" si="100"/>
        <v>20358</v>
      </c>
      <c r="Q198" s="57">
        <v>1998</v>
      </c>
      <c r="R198" s="58">
        <v>962</v>
      </c>
      <c r="S198" s="4"/>
      <c r="T198" s="59">
        <v>115286</v>
      </c>
      <c r="U198" s="58">
        <v>1348216</v>
      </c>
      <c r="V198" s="35"/>
      <c r="W198" s="7">
        <f t="shared" si="101"/>
        <v>1463502</v>
      </c>
      <c r="X198" s="57">
        <v>542648</v>
      </c>
      <c r="Y198" s="58">
        <v>261664</v>
      </c>
      <c r="AA198" s="7">
        <f t="shared" si="90"/>
        <v>71.888299440023573</v>
      </c>
      <c r="AB198" s="4">
        <f t="shared" si="91"/>
        <v>271.59559559559557</v>
      </c>
      <c r="AC198" s="9">
        <f t="shared" si="92"/>
        <v>272</v>
      </c>
      <c r="AE198" s="7">
        <f t="shared" si="94"/>
        <v>102560505</v>
      </c>
      <c r="AF198" s="4">
        <f t="shared" si="106"/>
        <v>95433728</v>
      </c>
      <c r="AG198" s="9">
        <f t="shared" si="107"/>
        <v>24372016</v>
      </c>
      <c r="AI198" s="47">
        <f t="shared" ref="AI198:AI261" si="110">IF(P198=0,0,$D198/P198)</f>
        <v>0.49120738775911188</v>
      </c>
      <c r="AJ198" s="48">
        <f t="shared" ref="AJ198:AJ261" si="111">IF(Q198=0,0,$D198/Q198)</f>
        <v>5.005005005005005</v>
      </c>
      <c r="AK198" s="49">
        <f t="shared" ref="AK198:AK261" si="112">IF(R198=0,0,$D198/R198)</f>
        <v>10.395010395010395</v>
      </c>
      <c r="AM198" s="47">
        <f t="shared" ref="AM198:AM261" si="113">IF(P198=0,0,+$E198/P198)</f>
        <v>0.39144316730523626</v>
      </c>
      <c r="AN198" s="48">
        <f t="shared" ref="AN198:AN261" si="114">IF(Q198=0,0,+$E198/Q198)</f>
        <v>3.9884884884884886</v>
      </c>
      <c r="AO198" s="49">
        <f t="shared" ref="AO198:AO261" si="115">IF(R198=0,0,+$E198/R198)</f>
        <v>8.2837837837837842</v>
      </c>
      <c r="AQ198" s="59">
        <v>178177</v>
      </c>
      <c r="AR198" s="58">
        <v>4024352</v>
      </c>
      <c r="AS198" s="35"/>
      <c r="AT198" s="7">
        <f t="shared" si="102"/>
        <v>4202529</v>
      </c>
      <c r="AU198" s="57">
        <v>260677</v>
      </c>
      <c r="AV198" s="58">
        <v>248752</v>
      </c>
      <c r="AW198" s="35"/>
      <c r="AX198" s="7">
        <f t="shared" si="95"/>
        <v>260859892</v>
      </c>
      <c r="AY198" s="65">
        <f t="shared" si="108"/>
        <v>24971179</v>
      </c>
      <c r="AZ198" s="66">
        <f t="shared" si="109"/>
        <v>21909122</v>
      </c>
      <c r="BA198" s="35"/>
      <c r="BB198" s="7">
        <f t="shared" ref="BB198:BB261" si="116">IF(P198=0,0,AT198/P198)</f>
        <v>206.43132920719128</v>
      </c>
      <c r="BC198" s="4">
        <f t="shared" ref="BC198:BC261" si="117">IF(Q198=0,0,AU198/Q198)</f>
        <v>130.46896896896897</v>
      </c>
      <c r="BD198" s="9">
        <f t="shared" ref="BD198:BD261" si="118">IF(R198=0,0,AV198/R198)</f>
        <v>258.57796257796258</v>
      </c>
      <c r="BE198" s="35"/>
      <c r="BF198" s="41">
        <f t="shared" si="103"/>
        <v>5.0398273732224434E-2</v>
      </c>
      <c r="BG198" s="43">
        <f t="shared" si="104"/>
        <v>3.1852775627189689E-2</v>
      </c>
      <c r="BH198" s="44">
        <f t="shared" si="105"/>
        <v>6.3129385395010396E-2</v>
      </c>
      <c r="BI198" s="35"/>
      <c r="BJ198" s="73" t="s">
        <v>47</v>
      </c>
      <c r="BK198" s="57"/>
      <c r="BL198" s="58"/>
      <c r="BM198" s="35"/>
      <c r="BN198" s="56"/>
      <c r="BO198" s="57"/>
      <c r="BP198" s="58"/>
      <c r="BQ198" s="35"/>
      <c r="BR198" s="56"/>
      <c r="BS198" s="57"/>
      <c r="BT198" s="58"/>
      <c r="BU198" s="35"/>
      <c r="BV198" s="56"/>
      <c r="BW198" s="57"/>
      <c r="BX198" s="58"/>
    </row>
    <row r="199" spans="1:76" x14ac:dyDescent="0.2">
      <c r="A199" s="4">
        <f t="shared" si="96"/>
        <v>1930000</v>
      </c>
      <c r="B199" s="4">
        <f t="shared" si="93"/>
        <v>1940000</v>
      </c>
      <c r="D199" s="7">
        <f t="shared" si="97"/>
        <v>10000</v>
      </c>
      <c r="E199" s="57">
        <v>7697</v>
      </c>
      <c r="F199" s="9">
        <f t="shared" ref="F199:F262" si="119">+D199-E199</f>
        <v>2303</v>
      </c>
      <c r="G199" s="58">
        <v>81781</v>
      </c>
      <c r="H199" s="9">
        <f t="shared" ref="H199:H262" si="120">IF(E199&lt;&gt;0,G199/E199,0)</f>
        <v>10.625048720280629</v>
      </c>
      <c r="I199" s="9">
        <f t="shared" ref="I199:I262" si="121">IF(D199&lt;&gt;0,G199/D199,0)</f>
        <v>8.1781000000000006</v>
      </c>
      <c r="J199" s="4"/>
      <c r="K199" s="59">
        <v>4252</v>
      </c>
      <c r="L199" s="27">
        <f t="shared" si="98"/>
        <v>5748</v>
      </c>
      <c r="M199" s="57">
        <v>13770</v>
      </c>
      <c r="N199" s="30">
        <f t="shared" si="99"/>
        <v>-13761.821900000001</v>
      </c>
      <c r="O199" s="35"/>
      <c r="P199" s="7">
        <f t="shared" si="100"/>
        <v>18022</v>
      </c>
      <c r="Q199" s="57">
        <v>1999</v>
      </c>
      <c r="R199" s="58">
        <v>1034</v>
      </c>
      <c r="S199" s="4"/>
      <c r="T199" s="59">
        <v>85077</v>
      </c>
      <c r="U199" s="58">
        <v>1117120</v>
      </c>
      <c r="V199" s="35"/>
      <c r="W199" s="7">
        <f t="shared" si="101"/>
        <v>1202197</v>
      </c>
      <c r="X199" s="57">
        <v>542224</v>
      </c>
      <c r="Y199" s="58">
        <v>281248</v>
      </c>
      <c r="AA199" s="7">
        <f t="shared" ref="AA199:AA262" si="122">IF(P199=0,0,+W199/P199)</f>
        <v>66.707191210742423</v>
      </c>
      <c r="AB199" s="4">
        <f t="shared" ref="AB199:AB262" si="123">IF(Q199=0,0,+X199/Q199)</f>
        <v>271.24762381190595</v>
      </c>
      <c r="AC199" s="9">
        <f t="shared" ref="AC199:AC262" si="124">IF(R199=0,0,+Y199/R199)</f>
        <v>272</v>
      </c>
      <c r="AE199" s="7">
        <f t="shared" si="94"/>
        <v>103762702</v>
      </c>
      <c r="AF199" s="4">
        <f t="shared" si="106"/>
        <v>95975952</v>
      </c>
      <c r="AG199" s="9">
        <f t="shared" si="107"/>
        <v>24653264</v>
      </c>
      <c r="AI199" s="47">
        <f t="shared" si="110"/>
        <v>0.55487737210076571</v>
      </c>
      <c r="AJ199" s="48">
        <f t="shared" si="111"/>
        <v>5.002501250625313</v>
      </c>
      <c r="AK199" s="49">
        <f t="shared" si="112"/>
        <v>9.6711798839458414</v>
      </c>
      <c r="AM199" s="47">
        <f t="shared" si="113"/>
        <v>0.42708911330595939</v>
      </c>
      <c r="AN199" s="48">
        <f t="shared" si="114"/>
        <v>3.8504252126063032</v>
      </c>
      <c r="AO199" s="49">
        <f t="shared" si="115"/>
        <v>7.4439071566731139</v>
      </c>
      <c r="AQ199" s="59">
        <v>135130</v>
      </c>
      <c r="AR199" s="58">
        <v>3487976</v>
      </c>
      <c r="AS199" s="35"/>
      <c r="AT199" s="7">
        <f t="shared" si="102"/>
        <v>3623106</v>
      </c>
      <c r="AU199" s="57">
        <v>273982</v>
      </c>
      <c r="AV199" s="58">
        <v>266344</v>
      </c>
      <c r="AW199" s="35"/>
      <c r="AX199" s="7">
        <f t="shared" si="95"/>
        <v>264482998</v>
      </c>
      <c r="AY199" s="65">
        <f t="shared" si="108"/>
        <v>25245161</v>
      </c>
      <c r="AZ199" s="66">
        <f t="shared" si="109"/>
        <v>22175466</v>
      </c>
      <c r="BA199" s="35"/>
      <c r="BB199" s="7">
        <f t="shared" si="116"/>
        <v>201.0379536122517</v>
      </c>
      <c r="BC199" s="4">
        <f t="shared" si="117"/>
        <v>137.05952976488243</v>
      </c>
      <c r="BD199" s="9">
        <f t="shared" si="118"/>
        <v>257.58607350096713</v>
      </c>
      <c r="BE199" s="35"/>
      <c r="BF199" s="41">
        <f t="shared" si="103"/>
        <v>4.9081531643616137E-2</v>
      </c>
      <c r="BG199" s="43">
        <f t="shared" si="104"/>
        <v>3.3461799259004499E-2</v>
      </c>
      <c r="BH199" s="44">
        <f t="shared" si="105"/>
        <v>6.2887224975822054E-2</v>
      </c>
      <c r="BI199" s="35"/>
      <c r="BJ199" s="73" t="s">
        <v>47</v>
      </c>
      <c r="BK199" s="57"/>
      <c r="BL199" s="58"/>
      <c r="BM199" s="35"/>
      <c r="BN199" s="56"/>
      <c r="BO199" s="57"/>
      <c r="BP199" s="58"/>
      <c r="BQ199" s="35"/>
      <c r="BR199" s="56"/>
      <c r="BS199" s="57"/>
      <c r="BT199" s="58"/>
      <c r="BU199" s="35"/>
      <c r="BV199" s="56"/>
      <c r="BW199" s="57"/>
      <c r="BX199" s="58"/>
    </row>
    <row r="200" spans="1:76" x14ac:dyDescent="0.2">
      <c r="A200" s="4">
        <f t="shared" si="96"/>
        <v>1940000</v>
      </c>
      <c r="B200" s="4">
        <f t="shared" ref="B200:B263" si="125">+A200+10000</f>
        <v>1950000</v>
      </c>
      <c r="D200" s="7">
        <f t="shared" si="97"/>
        <v>10000</v>
      </c>
      <c r="E200" s="57">
        <v>8236</v>
      </c>
      <c r="F200" s="9">
        <f t="shared" si="119"/>
        <v>1764</v>
      </c>
      <c r="G200" s="58">
        <v>91763</v>
      </c>
      <c r="H200" s="9">
        <f t="shared" si="120"/>
        <v>11.141694997571637</v>
      </c>
      <c r="I200" s="9">
        <f t="shared" si="121"/>
        <v>9.1762999999999995</v>
      </c>
      <c r="J200" s="4"/>
      <c r="K200" s="59">
        <v>4430</v>
      </c>
      <c r="L200" s="27">
        <f t="shared" si="98"/>
        <v>5570</v>
      </c>
      <c r="M200" s="57">
        <v>21621</v>
      </c>
      <c r="N200" s="30">
        <f t="shared" si="99"/>
        <v>-21611.823700000001</v>
      </c>
      <c r="O200" s="35"/>
      <c r="P200" s="7">
        <f t="shared" si="100"/>
        <v>26051</v>
      </c>
      <c r="Q200" s="57">
        <v>1998</v>
      </c>
      <c r="R200" s="58">
        <v>1237</v>
      </c>
      <c r="S200" s="4"/>
      <c r="T200" s="59">
        <v>78558</v>
      </c>
      <c r="U200" s="58">
        <v>1159128</v>
      </c>
      <c r="V200" s="35"/>
      <c r="W200" s="7">
        <f t="shared" si="101"/>
        <v>1237686</v>
      </c>
      <c r="X200" s="57">
        <v>542472</v>
      </c>
      <c r="Y200" s="58">
        <v>336464</v>
      </c>
      <c r="AA200" s="7">
        <f t="shared" si="122"/>
        <v>47.510114774864689</v>
      </c>
      <c r="AB200" s="4">
        <f t="shared" si="123"/>
        <v>271.50750750750751</v>
      </c>
      <c r="AC200" s="9">
        <f t="shared" si="124"/>
        <v>272</v>
      </c>
      <c r="AE200" s="7">
        <f t="shared" ref="AE200:AE263" si="126">+AE199+W200</f>
        <v>105000388</v>
      </c>
      <c r="AF200" s="4">
        <f t="shared" si="106"/>
        <v>96518424</v>
      </c>
      <c r="AG200" s="9">
        <f t="shared" si="107"/>
        <v>24989728</v>
      </c>
      <c r="AI200" s="47">
        <f t="shared" si="110"/>
        <v>0.3838624237073433</v>
      </c>
      <c r="AJ200" s="48">
        <f t="shared" si="111"/>
        <v>5.005005005005005</v>
      </c>
      <c r="AK200" s="49">
        <f t="shared" si="112"/>
        <v>8.0840743734842366</v>
      </c>
      <c r="AM200" s="47">
        <f t="shared" si="113"/>
        <v>0.31614909216536791</v>
      </c>
      <c r="AN200" s="48">
        <f t="shared" si="114"/>
        <v>4.1221221221221223</v>
      </c>
      <c r="AO200" s="49">
        <f t="shared" si="115"/>
        <v>6.6580436540016166</v>
      </c>
      <c r="AQ200" s="59">
        <v>188172</v>
      </c>
      <c r="AR200" s="58">
        <v>5417664</v>
      </c>
      <c r="AS200" s="35"/>
      <c r="AT200" s="7">
        <f t="shared" si="102"/>
        <v>5605836</v>
      </c>
      <c r="AU200" s="57">
        <v>317740</v>
      </c>
      <c r="AV200" s="58">
        <v>312097</v>
      </c>
      <c r="AW200" s="35"/>
      <c r="AX200" s="7">
        <f t="shared" ref="AX200:AX263" si="127">+AT200+AX199</f>
        <v>270088834</v>
      </c>
      <c r="AY200" s="65">
        <f t="shared" si="108"/>
        <v>25562901</v>
      </c>
      <c r="AZ200" s="66">
        <f t="shared" si="109"/>
        <v>22487563</v>
      </c>
      <c r="BA200" s="35"/>
      <c r="BB200" s="7">
        <f t="shared" si="116"/>
        <v>215.18697938658784</v>
      </c>
      <c r="BC200" s="4">
        <f t="shared" si="117"/>
        <v>159.02902902902903</v>
      </c>
      <c r="BD200" s="9">
        <f t="shared" si="118"/>
        <v>252.30153597413096</v>
      </c>
      <c r="BE200" s="35"/>
      <c r="BF200" s="41">
        <f t="shared" si="103"/>
        <v>5.2535883639303671E-2</v>
      </c>
      <c r="BG200" s="43">
        <f t="shared" si="104"/>
        <v>3.8825446540290291E-2</v>
      </c>
      <c r="BH200" s="44">
        <f t="shared" si="105"/>
        <v>6.1597054681184316E-2</v>
      </c>
      <c r="BI200" s="35"/>
      <c r="BJ200" s="73" t="s">
        <v>47</v>
      </c>
      <c r="BK200" s="57"/>
      <c r="BL200" s="58"/>
      <c r="BM200" s="35"/>
      <c r="BN200" s="56"/>
      <c r="BO200" s="57"/>
      <c r="BP200" s="58"/>
      <c r="BQ200" s="35"/>
      <c r="BR200" s="56"/>
      <c r="BS200" s="57"/>
      <c r="BT200" s="58"/>
      <c r="BU200" s="35"/>
      <c r="BV200" s="56"/>
      <c r="BW200" s="57"/>
      <c r="BX200" s="58"/>
    </row>
    <row r="201" spans="1:76" x14ac:dyDescent="0.2">
      <c r="A201" s="4">
        <f t="shared" si="96"/>
        <v>1950000</v>
      </c>
      <c r="B201" s="4">
        <f t="shared" si="125"/>
        <v>1960000</v>
      </c>
      <c r="D201" s="7">
        <f t="shared" si="97"/>
        <v>10000</v>
      </c>
      <c r="E201" s="57">
        <v>8397</v>
      </c>
      <c r="F201" s="9">
        <f t="shared" si="119"/>
        <v>1603</v>
      </c>
      <c r="G201" s="58">
        <v>97381</v>
      </c>
      <c r="H201" s="9">
        <f t="shared" si="120"/>
        <v>11.597118018339883</v>
      </c>
      <c r="I201" s="9">
        <f t="shared" si="121"/>
        <v>9.7380999999999993</v>
      </c>
      <c r="J201" s="4"/>
      <c r="K201" s="59">
        <v>4589</v>
      </c>
      <c r="L201" s="27">
        <f t="shared" si="98"/>
        <v>5411</v>
      </c>
      <c r="M201" s="57">
        <v>21811</v>
      </c>
      <c r="N201" s="30">
        <f t="shared" si="99"/>
        <v>-21801.261900000001</v>
      </c>
      <c r="O201" s="35"/>
      <c r="P201" s="7">
        <f t="shared" si="100"/>
        <v>26400</v>
      </c>
      <c r="Q201" s="57">
        <v>2000</v>
      </c>
      <c r="R201" s="58">
        <v>1314</v>
      </c>
      <c r="S201" s="4"/>
      <c r="T201" s="59">
        <v>82810</v>
      </c>
      <c r="U201" s="58">
        <v>1200672</v>
      </c>
      <c r="V201" s="35"/>
      <c r="W201" s="7">
        <f t="shared" si="101"/>
        <v>1283482</v>
      </c>
      <c r="X201" s="57">
        <v>543152</v>
      </c>
      <c r="Y201" s="58">
        <v>357408</v>
      </c>
      <c r="AA201" s="7">
        <f t="shared" si="122"/>
        <v>48.616742424242425</v>
      </c>
      <c r="AB201" s="4">
        <f t="shared" si="123"/>
        <v>271.57600000000002</v>
      </c>
      <c r="AC201" s="9">
        <f t="shared" si="124"/>
        <v>272</v>
      </c>
      <c r="AE201" s="7">
        <f t="shared" si="126"/>
        <v>106283870</v>
      </c>
      <c r="AF201" s="4">
        <f t="shared" si="106"/>
        <v>97061576</v>
      </c>
      <c r="AG201" s="9">
        <f t="shared" si="107"/>
        <v>25347136</v>
      </c>
      <c r="AI201" s="47">
        <f t="shared" si="110"/>
        <v>0.37878787878787878</v>
      </c>
      <c r="AJ201" s="48">
        <f t="shared" si="111"/>
        <v>5</v>
      </c>
      <c r="AK201" s="49">
        <f t="shared" si="112"/>
        <v>7.6103500761035008</v>
      </c>
      <c r="AM201" s="47">
        <f t="shared" si="113"/>
        <v>0.31806818181818181</v>
      </c>
      <c r="AN201" s="48">
        <f t="shared" si="114"/>
        <v>4.1985000000000001</v>
      </c>
      <c r="AO201" s="49">
        <f t="shared" si="115"/>
        <v>6.3904109589041092</v>
      </c>
      <c r="AQ201" s="59">
        <v>179439</v>
      </c>
      <c r="AR201" s="58">
        <v>5441960</v>
      </c>
      <c r="AS201" s="35"/>
      <c r="AT201" s="7">
        <f t="shared" si="102"/>
        <v>5621399</v>
      </c>
      <c r="AU201" s="57">
        <v>342120</v>
      </c>
      <c r="AV201" s="58">
        <v>345194</v>
      </c>
      <c r="AW201" s="35"/>
      <c r="AX201" s="7">
        <f t="shared" si="127"/>
        <v>275710233</v>
      </c>
      <c r="AY201" s="65">
        <f t="shared" si="108"/>
        <v>25905021</v>
      </c>
      <c r="AZ201" s="66">
        <f t="shared" si="109"/>
        <v>22832757</v>
      </c>
      <c r="BA201" s="35"/>
      <c r="BB201" s="7">
        <f t="shared" si="116"/>
        <v>212.93178030303031</v>
      </c>
      <c r="BC201" s="4">
        <f t="shared" si="117"/>
        <v>171.06</v>
      </c>
      <c r="BD201" s="9">
        <f t="shared" si="118"/>
        <v>262.70471841704716</v>
      </c>
      <c r="BE201" s="35"/>
      <c r="BF201" s="41">
        <f t="shared" si="103"/>
        <v>5.1985297925544509E-2</v>
      </c>
      <c r="BG201" s="43">
        <f t="shared" si="104"/>
        <v>4.1762695312500001E-2</v>
      </c>
      <c r="BH201" s="44">
        <f t="shared" si="105"/>
        <v>6.4136894144786905E-2</v>
      </c>
      <c r="BI201" s="35"/>
      <c r="BJ201" s="73" t="s">
        <v>47</v>
      </c>
      <c r="BK201" s="57"/>
      <c r="BL201" s="58"/>
      <c r="BM201" s="35"/>
      <c r="BN201" s="56"/>
      <c r="BO201" s="57"/>
      <c r="BP201" s="58"/>
      <c r="BQ201" s="35"/>
      <c r="BR201" s="56"/>
      <c r="BS201" s="57"/>
      <c r="BT201" s="58"/>
      <c r="BU201" s="35"/>
      <c r="BV201" s="56"/>
      <c r="BW201" s="57"/>
      <c r="BX201" s="58"/>
    </row>
    <row r="202" spans="1:76" x14ac:dyDescent="0.2">
      <c r="A202" s="4">
        <f t="shared" si="96"/>
        <v>1960000</v>
      </c>
      <c r="B202" s="4">
        <f t="shared" si="125"/>
        <v>1970000</v>
      </c>
      <c r="D202" s="7">
        <f t="shared" si="97"/>
        <v>10000</v>
      </c>
      <c r="E202" s="57">
        <v>8130</v>
      </c>
      <c r="F202" s="9">
        <f t="shared" si="119"/>
        <v>1870</v>
      </c>
      <c r="G202" s="58">
        <v>86435</v>
      </c>
      <c r="H202" s="9">
        <f t="shared" si="120"/>
        <v>10.631611316113162</v>
      </c>
      <c r="I202" s="9">
        <f t="shared" si="121"/>
        <v>8.6434999999999995</v>
      </c>
      <c r="J202" s="4"/>
      <c r="K202" s="59">
        <v>4265</v>
      </c>
      <c r="L202" s="27">
        <f t="shared" si="98"/>
        <v>5735</v>
      </c>
      <c r="M202" s="57">
        <v>17260</v>
      </c>
      <c r="N202" s="30">
        <f t="shared" si="99"/>
        <v>-17251.356500000002</v>
      </c>
      <c r="O202" s="35"/>
      <c r="P202" s="7">
        <f t="shared" si="100"/>
        <v>21525</v>
      </c>
      <c r="Q202" s="57">
        <v>1999</v>
      </c>
      <c r="R202" s="58">
        <v>1163</v>
      </c>
      <c r="S202" s="4"/>
      <c r="T202" s="59">
        <v>77362</v>
      </c>
      <c r="U202" s="58">
        <v>1114576</v>
      </c>
      <c r="V202" s="35"/>
      <c r="W202" s="7">
        <f t="shared" si="101"/>
        <v>1191938</v>
      </c>
      <c r="X202" s="57">
        <v>542440</v>
      </c>
      <c r="Y202" s="58">
        <v>316336</v>
      </c>
      <c r="AA202" s="7">
        <f t="shared" si="122"/>
        <v>55.374587688734032</v>
      </c>
      <c r="AB202" s="4">
        <f t="shared" si="123"/>
        <v>271.35567783891946</v>
      </c>
      <c r="AC202" s="9">
        <f t="shared" si="124"/>
        <v>272</v>
      </c>
      <c r="AE202" s="7">
        <f t="shared" si="126"/>
        <v>107475808</v>
      </c>
      <c r="AF202" s="4">
        <f t="shared" si="106"/>
        <v>97604016</v>
      </c>
      <c r="AG202" s="9">
        <f t="shared" si="107"/>
        <v>25663472</v>
      </c>
      <c r="AI202" s="47">
        <f t="shared" si="110"/>
        <v>0.46457607433217191</v>
      </c>
      <c r="AJ202" s="48">
        <f t="shared" si="111"/>
        <v>5.002501250625313</v>
      </c>
      <c r="AK202" s="49">
        <f t="shared" si="112"/>
        <v>8.5984522785898534</v>
      </c>
      <c r="AM202" s="47">
        <f t="shared" si="113"/>
        <v>0.37770034843205574</v>
      </c>
      <c r="AN202" s="48">
        <f t="shared" si="114"/>
        <v>4.0670335167583795</v>
      </c>
      <c r="AO202" s="49">
        <f t="shared" si="115"/>
        <v>6.9905417024935508</v>
      </c>
      <c r="AQ202" s="59">
        <v>146459</v>
      </c>
      <c r="AR202" s="58">
        <v>4294408</v>
      </c>
      <c r="AS202" s="35"/>
      <c r="AT202" s="7">
        <f t="shared" si="102"/>
        <v>4440867</v>
      </c>
      <c r="AU202" s="57">
        <v>307735</v>
      </c>
      <c r="AV202" s="58">
        <v>304043</v>
      </c>
      <c r="AW202" s="35"/>
      <c r="AX202" s="7">
        <f t="shared" si="127"/>
        <v>280151100</v>
      </c>
      <c r="AY202" s="65">
        <f t="shared" si="108"/>
        <v>26212756</v>
      </c>
      <c r="AZ202" s="66">
        <f t="shared" si="109"/>
        <v>23136800</v>
      </c>
      <c r="BA202" s="35"/>
      <c r="BB202" s="7">
        <f t="shared" si="116"/>
        <v>206.31205574912892</v>
      </c>
      <c r="BC202" s="4">
        <f t="shared" si="117"/>
        <v>153.94447223611806</v>
      </c>
      <c r="BD202" s="9">
        <f t="shared" si="118"/>
        <v>261.42992261392948</v>
      </c>
      <c r="BE202" s="35"/>
      <c r="BF202" s="41">
        <f t="shared" si="103"/>
        <v>5.0369154235627177E-2</v>
      </c>
      <c r="BG202" s="43">
        <f t="shared" si="104"/>
        <v>3.7584099667021011E-2</v>
      </c>
      <c r="BH202" s="44">
        <f t="shared" si="105"/>
        <v>6.3825664700666376E-2</v>
      </c>
      <c r="BI202" s="35"/>
      <c r="BJ202" s="73" t="s">
        <v>47</v>
      </c>
      <c r="BK202" s="57"/>
      <c r="BL202" s="58"/>
      <c r="BM202" s="35"/>
      <c r="BN202" s="56"/>
      <c r="BO202" s="57"/>
      <c r="BP202" s="58"/>
      <c r="BQ202" s="35"/>
      <c r="BR202" s="56"/>
      <c r="BS202" s="57"/>
      <c r="BT202" s="58"/>
      <c r="BU202" s="35"/>
      <c r="BV202" s="56"/>
      <c r="BW202" s="57"/>
      <c r="BX202" s="58"/>
    </row>
    <row r="203" spans="1:76" x14ac:dyDescent="0.2">
      <c r="A203" s="4">
        <f t="shared" si="96"/>
        <v>1970000</v>
      </c>
      <c r="B203" s="4">
        <f t="shared" si="125"/>
        <v>1980000</v>
      </c>
      <c r="D203" s="7">
        <f t="shared" si="97"/>
        <v>10000</v>
      </c>
      <c r="E203" s="57">
        <v>7745</v>
      </c>
      <c r="F203" s="9">
        <f t="shared" si="119"/>
        <v>2255</v>
      </c>
      <c r="G203" s="58">
        <v>71386</v>
      </c>
      <c r="H203" s="9">
        <f t="shared" si="120"/>
        <v>9.2170432537120721</v>
      </c>
      <c r="I203" s="9">
        <f t="shared" si="121"/>
        <v>7.1386000000000003</v>
      </c>
      <c r="J203" s="4"/>
      <c r="K203" s="59">
        <v>4285</v>
      </c>
      <c r="L203" s="27">
        <f t="shared" si="98"/>
        <v>5715</v>
      </c>
      <c r="M203" s="57">
        <v>19176</v>
      </c>
      <c r="N203" s="30">
        <f t="shared" si="99"/>
        <v>-19168.861400000002</v>
      </c>
      <c r="O203" s="35"/>
      <c r="P203" s="7">
        <f t="shared" si="100"/>
        <v>23461</v>
      </c>
      <c r="Q203" s="57">
        <v>1999</v>
      </c>
      <c r="R203" s="58">
        <v>992</v>
      </c>
      <c r="S203" s="4"/>
      <c r="T203" s="59">
        <v>78669</v>
      </c>
      <c r="U203" s="58">
        <v>1113560</v>
      </c>
      <c r="V203" s="35"/>
      <c r="W203" s="7">
        <f t="shared" si="101"/>
        <v>1192229</v>
      </c>
      <c r="X203" s="57">
        <v>541856</v>
      </c>
      <c r="Y203" s="58">
        <v>269824</v>
      </c>
      <c r="AA203" s="7">
        <f t="shared" si="122"/>
        <v>50.817484335706062</v>
      </c>
      <c r="AB203" s="4">
        <f t="shared" si="123"/>
        <v>271.06353176588294</v>
      </c>
      <c r="AC203" s="9">
        <f t="shared" si="124"/>
        <v>272</v>
      </c>
      <c r="AE203" s="7">
        <f t="shared" si="126"/>
        <v>108668037</v>
      </c>
      <c r="AF203" s="4">
        <f t="shared" si="106"/>
        <v>98145872</v>
      </c>
      <c r="AG203" s="9">
        <f t="shared" si="107"/>
        <v>25933296</v>
      </c>
      <c r="AI203" s="47">
        <f t="shared" si="110"/>
        <v>0.42623929073782019</v>
      </c>
      <c r="AJ203" s="48">
        <f t="shared" si="111"/>
        <v>5.002501250625313</v>
      </c>
      <c r="AK203" s="49">
        <f t="shared" si="112"/>
        <v>10.080645161290322</v>
      </c>
      <c r="AM203" s="47">
        <f t="shared" si="113"/>
        <v>0.33012233067644176</v>
      </c>
      <c r="AN203" s="48">
        <f t="shared" si="114"/>
        <v>3.8744372186093048</v>
      </c>
      <c r="AO203" s="49">
        <f t="shared" si="115"/>
        <v>7.807459677419355</v>
      </c>
      <c r="AQ203" s="59">
        <v>167583</v>
      </c>
      <c r="AR203" s="58">
        <v>4786960</v>
      </c>
      <c r="AS203" s="35"/>
      <c r="AT203" s="7">
        <f t="shared" si="102"/>
        <v>4954543</v>
      </c>
      <c r="AU203" s="57">
        <v>261759</v>
      </c>
      <c r="AV203" s="58">
        <v>251044</v>
      </c>
      <c r="AW203" s="35"/>
      <c r="AX203" s="7">
        <f t="shared" si="127"/>
        <v>285105643</v>
      </c>
      <c r="AY203" s="65">
        <f t="shared" si="108"/>
        <v>26474515</v>
      </c>
      <c r="AZ203" s="66">
        <f t="shared" si="109"/>
        <v>23387844</v>
      </c>
      <c r="BA203" s="35"/>
      <c r="BB203" s="7">
        <f t="shared" si="116"/>
        <v>211.1820894250032</v>
      </c>
      <c r="BC203" s="4">
        <f t="shared" si="117"/>
        <v>130.94497248624313</v>
      </c>
      <c r="BD203" s="9">
        <f t="shared" si="118"/>
        <v>253.06854838709677</v>
      </c>
      <c r="BE203" s="35"/>
      <c r="BF203" s="41">
        <f t="shared" si="103"/>
        <v>5.1558127301026171E-2</v>
      </c>
      <c r="BG203" s="43">
        <f t="shared" si="104"/>
        <v>3.1968987423399202E-2</v>
      </c>
      <c r="BH203" s="44">
        <f t="shared" si="105"/>
        <v>6.1784313571068547E-2</v>
      </c>
      <c r="BI203" s="35"/>
      <c r="BJ203" s="73" t="s">
        <v>47</v>
      </c>
      <c r="BK203" s="57"/>
      <c r="BL203" s="58"/>
      <c r="BM203" s="35"/>
      <c r="BN203" s="56"/>
      <c r="BO203" s="57"/>
      <c r="BP203" s="58"/>
      <c r="BQ203" s="35"/>
      <c r="BR203" s="56"/>
      <c r="BS203" s="57"/>
      <c r="BT203" s="58"/>
      <c r="BU203" s="35"/>
      <c r="BV203" s="56"/>
      <c r="BW203" s="57"/>
      <c r="BX203" s="58"/>
    </row>
    <row r="204" spans="1:76" x14ac:dyDescent="0.2">
      <c r="A204" s="4">
        <f t="shared" si="96"/>
        <v>1980000</v>
      </c>
      <c r="B204" s="4">
        <f t="shared" si="125"/>
        <v>1990000</v>
      </c>
      <c r="D204" s="7">
        <f t="shared" si="97"/>
        <v>10000</v>
      </c>
      <c r="E204" s="57">
        <v>7758</v>
      </c>
      <c r="F204" s="9">
        <f t="shared" si="119"/>
        <v>2242</v>
      </c>
      <c r="G204" s="58">
        <v>80278</v>
      </c>
      <c r="H204" s="9">
        <f t="shared" si="120"/>
        <v>10.347770043825728</v>
      </c>
      <c r="I204" s="9">
        <f t="shared" si="121"/>
        <v>8.0277999999999992</v>
      </c>
      <c r="J204" s="4"/>
      <c r="K204" s="59">
        <v>4112</v>
      </c>
      <c r="L204" s="27">
        <f t="shared" si="98"/>
        <v>5888</v>
      </c>
      <c r="M204" s="57">
        <v>17415</v>
      </c>
      <c r="N204" s="30">
        <f t="shared" si="99"/>
        <v>-17406.9722</v>
      </c>
      <c r="O204" s="35"/>
      <c r="P204" s="7">
        <f t="shared" si="100"/>
        <v>21527</v>
      </c>
      <c r="Q204" s="57">
        <v>1994</v>
      </c>
      <c r="R204" s="58">
        <v>1009</v>
      </c>
      <c r="S204" s="4"/>
      <c r="T204" s="59">
        <v>71471</v>
      </c>
      <c r="U204" s="58">
        <v>1064296</v>
      </c>
      <c r="V204" s="35"/>
      <c r="W204" s="7">
        <f t="shared" si="101"/>
        <v>1135767</v>
      </c>
      <c r="X204" s="57">
        <v>540504</v>
      </c>
      <c r="Y204" s="58">
        <v>274448</v>
      </c>
      <c r="AA204" s="7">
        <f t="shared" si="122"/>
        <v>52.760115204162211</v>
      </c>
      <c r="AB204" s="4">
        <f t="shared" si="123"/>
        <v>271.0651955867603</v>
      </c>
      <c r="AC204" s="9">
        <f t="shared" si="124"/>
        <v>272</v>
      </c>
      <c r="AE204" s="7">
        <f t="shared" si="126"/>
        <v>109803804</v>
      </c>
      <c r="AF204" s="4">
        <f t="shared" si="106"/>
        <v>98686376</v>
      </c>
      <c r="AG204" s="9">
        <f t="shared" si="107"/>
        <v>26207744</v>
      </c>
      <c r="AI204" s="47">
        <f t="shared" si="110"/>
        <v>0.46453291215682629</v>
      </c>
      <c r="AJ204" s="48">
        <f t="shared" si="111"/>
        <v>5.0150451354062184</v>
      </c>
      <c r="AK204" s="49">
        <f t="shared" si="112"/>
        <v>9.9108027750247771</v>
      </c>
      <c r="AM204" s="47">
        <f t="shared" si="113"/>
        <v>0.36038463325126585</v>
      </c>
      <c r="AN204" s="48">
        <f t="shared" si="114"/>
        <v>3.8906720160481445</v>
      </c>
      <c r="AO204" s="49">
        <f t="shared" si="115"/>
        <v>7.6888007928642219</v>
      </c>
      <c r="AQ204" s="59">
        <v>147617</v>
      </c>
      <c r="AR204" s="58">
        <v>4326912</v>
      </c>
      <c r="AS204" s="35"/>
      <c r="AT204" s="7">
        <f t="shared" si="102"/>
        <v>4474529</v>
      </c>
      <c r="AU204" s="57">
        <v>269141</v>
      </c>
      <c r="AV204" s="58">
        <v>262641</v>
      </c>
      <c r="AW204" s="35"/>
      <c r="AX204" s="7">
        <f t="shared" si="127"/>
        <v>289580172</v>
      </c>
      <c r="AY204" s="65">
        <f t="shared" si="108"/>
        <v>26743656</v>
      </c>
      <c r="AZ204" s="66">
        <f t="shared" si="109"/>
        <v>23650485</v>
      </c>
      <c r="BA204" s="35"/>
      <c r="BB204" s="7">
        <f t="shared" si="116"/>
        <v>207.85659869001719</v>
      </c>
      <c r="BC204" s="4">
        <f t="shared" si="117"/>
        <v>134.97542627883652</v>
      </c>
      <c r="BD204" s="9">
        <f t="shared" si="118"/>
        <v>260.29831516352823</v>
      </c>
      <c r="BE204" s="35"/>
      <c r="BF204" s="41">
        <f t="shared" si="103"/>
        <v>5.0746239914554979E-2</v>
      </c>
      <c r="BG204" s="43">
        <f t="shared" si="104"/>
        <v>3.2952984931356573E-2</v>
      </c>
      <c r="BH204" s="44">
        <f t="shared" si="105"/>
        <v>6.3549393350470759E-2</v>
      </c>
      <c r="BI204" s="35"/>
      <c r="BJ204" s="73" t="s">
        <v>47</v>
      </c>
      <c r="BK204" s="57"/>
      <c r="BL204" s="58"/>
      <c r="BM204" s="35"/>
      <c r="BN204" s="56"/>
      <c r="BO204" s="57"/>
      <c r="BP204" s="58"/>
      <c r="BQ204" s="35"/>
      <c r="BR204" s="56"/>
      <c r="BS204" s="57"/>
      <c r="BT204" s="58"/>
      <c r="BU204" s="35"/>
      <c r="BV204" s="56"/>
      <c r="BW204" s="57"/>
      <c r="BX204" s="58"/>
    </row>
    <row r="205" spans="1:76" x14ac:dyDescent="0.2">
      <c r="A205" s="4">
        <f t="shared" si="96"/>
        <v>1990000</v>
      </c>
      <c r="B205" s="4">
        <f t="shared" si="125"/>
        <v>2000000</v>
      </c>
      <c r="D205" s="7">
        <f t="shared" si="97"/>
        <v>10000</v>
      </c>
      <c r="E205" s="57">
        <v>8042</v>
      </c>
      <c r="F205" s="9">
        <f t="shared" si="119"/>
        <v>1958</v>
      </c>
      <c r="G205" s="58">
        <v>81385</v>
      </c>
      <c r="H205" s="9">
        <f t="shared" si="120"/>
        <v>10.119995026112907</v>
      </c>
      <c r="I205" s="9">
        <f t="shared" si="121"/>
        <v>8.1385000000000005</v>
      </c>
      <c r="J205" s="4"/>
      <c r="K205" s="59">
        <v>4627</v>
      </c>
      <c r="L205" s="27">
        <f t="shared" si="98"/>
        <v>5373</v>
      </c>
      <c r="M205" s="57">
        <v>19574</v>
      </c>
      <c r="N205" s="30">
        <f t="shared" si="99"/>
        <v>-19565.861499999999</v>
      </c>
      <c r="O205" s="35"/>
      <c r="P205" s="7">
        <f t="shared" si="100"/>
        <v>24201</v>
      </c>
      <c r="Q205" s="57">
        <v>2000</v>
      </c>
      <c r="R205" s="58">
        <v>1149</v>
      </c>
      <c r="S205" s="4"/>
      <c r="T205" s="59">
        <v>85221</v>
      </c>
      <c r="U205" s="58">
        <v>1197704</v>
      </c>
      <c r="V205" s="35"/>
      <c r="W205" s="7">
        <f t="shared" si="101"/>
        <v>1282925</v>
      </c>
      <c r="X205" s="57">
        <v>542904</v>
      </c>
      <c r="Y205" s="58">
        <v>312528</v>
      </c>
      <c r="AA205" s="7">
        <f t="shared" si="122"/>
        <v>53.011239204991526</v>
      </c>
      <c r="AB205" s="4">
        <f t="shared" si="123"/>
        <v>271.452</v>
      </c>
      <c r="AC205" s="9">
        <f t="shared" si="124"/>
        <v>272</v>
      </c>
      <c r="AE205" s="7">
        <f t="shared" si="126"/>
        <v>111086729</v>
      </c>
      <c r="AF205" s="4">
        <f t="shared" si="106"/>
        <v>99229280</v>
      </c>
      <c r="AG205" s="9">
        <f t="shared" si="107"/>
        <v>26520272</v>
      </c>
      <c r="AI205" s="47">
        <f t="shared" si="110"/>
        <v>0.41320606586504688</v>
      </c>
      <c r="AJ205" s="48">
        <f t="shared" si="111"/>
        <v>5</v>
      </c>
      <c r="AK205" s="49">
        <f t="shared" si="112"/>
        <v>8.7032201914708445</v>
      </c>
      <c r="AM205" s="47">
        <f t="shared" si="113"/>
        <v>0.33230031816867073</v>
      </c>
      <c r="AN205" s="48">
        <f t="shared" si="114"/>
        <v>4.0209999999999999</v>
      </c>
      <c r="AO205" s="49">
        <f t="shared" si="115"/>
        <v>6.9991296779808527</v>
      </c>
      <c r="AQ205" s="59">
        <v>168335</v>
      </c>
      <c r="AR205" s="58">
        <v>4828976</v>
      </c>
      <c r="AS205" s="35"/>
      <c r="AT205" s="7">
        <f t="shared" si="102"/>
        <v>4997311</v>
      </c>
      <c r="AU205" s="57">
        <v>297764</v>
      </c>
      <c r="AV205" s="58">
        <v>289652</v>
      </c>
      <c r="AW205" s="35"/>
      <c r="AX205" s="7">
        <f t="shared" si="127"/>
        <v>294577483</v>
      </c>
      <c r="AY205" s="65">
        <f t="shared" si="108"/>
        <v>27041420</v>
      </c>
      <c r="AZ205" s="66">
        <f t="shared" si="109"/>
        <v>23940137</v>
      </c>
      <c r="BA205" s="35"/>
      <c r="BB205" s="7">
        <f t="shared" si="116"/>
        <v>206.49192182141235</v>
      </c>
      <c r="BC205" s="4">
        <f t="shared" si="117"/>
        <v>148.88200000000001</v>
      </c>
      <c r="BD205" s="9">
        <f t="shared" si="118"/>
        <v>252.09051348999131</v>
      </c>
      <c r="BE205" s="35"/>
      <c r="BF205" s="41">
        <f t="shared" si="103"/>
        <v>5.0413066850930749E-2</v>
      </c>
      <c r="BG205" s="43">
        <f t="shared" si="104"/>
        <v>3.6348144531250001E-2</v>
      </c>
      <c r="BH205" s="44">
        <f t="shared" si="105"/>
        <v>6.154553552001741E-2</v>
      </c>
      <c r="BI205" s="35"/>
      <c r="BJ205" s="73" t="s">
        <v>47</v>
      </c>
      <c r="BK205" s="57"/>
      <c r="BL205" s="58"/>
      <c r="BM205" s="35"/>
      <c r="BN205" s="56"/>
      <c r="BO205" s="57"/>
      <c r="BP205" s="58"/>
      <c r="BQ205" s="35"/>
      <c r="BR205" s="56"/>
      <c r="BS205" s="57"/>
      <c r="BT205" s="58"/>
      <c r="BU205" s="35"/>
      <c r="BV205" s="56"/>
      <c r="BW205" s="57"/>
      <c r="BX205" s="58"/>
    </row>
    <row r="206" spans="1:76" x14ac:dyDescent="0.2">
      <c r="A206" s="4">
        <f t="shared" si="96"/>
        <v>2000000</v>
      </c>
      <c r="B206" s="4">
        <f t="shared" si="125"/>
        <v>2010000</v>
      </c>
      <c r="D206" s="7">
        <f t="shared" si="97"/>
        <v>10000</v>
      </c>
      <c r="E206" s="57">
        <v>7550</v>
      </c>
      <c r="F206" s="9">
        <f t="shared" si="119"/>
        <v>2450</v>
      </c>
      <c r="G206" s="58">
        <v>80796</v>
      </c>
      <c r="H206" s="9">
        <f t="shared" si="120"/>
        <v>10.701456953642385</v>
      </c>
      <c r="I206" s="9">
        <f t="shared" si="121"/>
        <v>8.0795999999999992</v>
      </c>
      <c r="J206" s="4"/>
      <c r="K206" s="59">
        <v>4027</v>
      </c>
      <c r="L206" s="27">
        <f t="shared" si="98"/>
        <v>5973</v>
      </c>
      <c r="M206" s="57">
        <v>17286</v>
      </c>
      <c r="N206" s="30">
        <f t="shared" si="99"/>
        <v>-17277.920399999999</v>
      </c>
      <c r="O206" s="35"/>
      <c r="P206" s="7">
        <f t="shared" si="100"/>
        <v>21313</v>
      </c>
      <c r="Q206" s="57">
        <v>1997</v>
      </c>
      <c r="R206" s="58">
        <v>1030</v>
      </c>
      <c r="S206" s="4"/>
      <c r="T206" s="59">
        <v>76578</v>
      </c>
      <c r="U206" s="58">
        <v>1039000</v>
      </c>
      <c r="V206" s="35"/>
      <c r="W206" s="7">
        <f t="shared" si="101"/>
        <v>1115578</v>
      </c>
      <c r="X206" s="57">
        <v>541528</v>
      </c>
      <c r="Y206" s="58">
        <v>280160</v>
      </c>
      <c r="AA206" s="7">
        <f t="shared" si="122"/>
        <v>52.342607798057522</v>
      </c>
      <c r="AB206" s="4">
        <f t="shared" si="123"/>
        <v>271.17075613420133</v>
      </c>
      <c r="AC206" s="9">
        <f t="shared" si="124"/>
        <v>272</v>
      </c>
      <c r="AE206" s="7">
        <f t="shared" si="126"/>
        <v>112202307</v>
      </c>
      <c r="AF206" s="4">
        <f t="shared" si="106"/>
        <v>99770808</v>
      </c>
      <c r="AG206" s="9">
        <f t="shared" si="107"/>
        <v>26800432</v>
      </c>
      <c r="AI206" s="47">
        <f t="shared" si="110"/>
        <v>0.46919720358466666</v>
      </c>
      <c r="AJ206" s="48">
        <f t="shared" si="111"/>
        <v>5.0075112669003508</v>
      </c>
      <c r="AK206" s="49">
        <f t="shared" si="112"/>
        <v>9.7087378640776691</v>
      </c>
      <c r="AM206" s="47">
        <f t="shared" si="113"/>
        <v>0.35424388870642332</v>
      </c>
      <c r="AN206" s="48">
        <f t="shared" si="114"/>
        <v>3.7806710065097646</v>
      </c>
      <c r="AO206" s="49">
        <f t="shared" si="115"/>
        <v>7.3300970873786406</v>
      </c>
      <c r="AQ206" s="59">
        <v>159818</v>
      </c>
      <c r="AR206" s="58">
        <v>4286352</v>
      </c>
      <c r="AS206" s="35"/>
      <c r="AT206" s="7">
        <f t="shared" si="102"/>
        <v>4446170</v>
      </c>
      <c r="AU206" s="57">
        <v>279444</v>
      </c>
      <c r="AV206" s="58">
        <v>275494</v>
      </c>
      <c r="AW206" s="35"/>
      <c r="AX206" s="7">
        <f t="shared" si="127"/>
        <v>299023653</v>
      </c>
      <c r="AY206" s="65">
        <f t="shared" si="108"/>
        <v>27320864</v>
      </c>
      <c r="AZ206" s="66">
        <f t="shared" si="109"/>
        <v>24215631</v>
      </c>
      <c r="BA206" s="35"/>
      <c r="BB206" s="7">
        <f t="shared" si="116"/>
        <v>208.61305306620372</v>
      </c>
      <c r="BC206" s="4">
        <f t="shared" si="117"/>
        <v>139.93189784677014</v>
      </c>
      <c r="BD206" s="9">
        <f t="shared" si="118"/>
        <v>267.46990291262136</v>
      </c>
      <c r="BE206" s="35"/>
      <c r="BF206" s="41">
        <f t="shared" si="103"/>
        <v>5.0930921158741142E-2</v>
      </c>
      <c r="BG206" s="43">
        <f t="shared" si="104"/>
        <v>3.4163060997746617E-2</v>
      </c>
      <c r="BH206" s="44">
        <f t="shared" si="105"/>
        <v>6.53002692657767E-2</v>
      </c>
      <c r="BI206" s="35"/>
      <c r="BJ206" s="73" t="s">
        <v>47</v>
      </c>
      <c r="BK206" s="57"/>
      <c r="BL206" s="58"/>
      <c r="BM206" s="35"/>
      <c r="BN206" s="56"/>
      <c r="BO206" s="57"/>
      <c r="BP206" s="58"/>
      <c r="BQ206" s="35"/>
      <c r="BR206" s="56"/>
      <c r="BS206" s="57"/>
      <c r="BT206" s="58"/>
      <c r="BU206" s="35"/>
      <c r="BV206" s="56"/>
      <c r="BW206" s="57"/>
      <c r="BX206" s="58"/>
    </row>
    <row r="207" spans="1:76" x14ac:dyDescent="0.2">
      <c r="A207" s="4">
        <f t="shared" si="96"/>
        <v>2010000</v>
      </c>
      <c r="B207" s="4">
        <f t="shared" si="125"/>
        <v>2020000</v>
      </c>
      <c r="D207" s="7">
        <f t="shared" si="97"/>
        <v>10000</v>
      </c>
      <c r="E207" s="57">
        <v>7518</v>
      </c>
      <c r="F207" s="9">
        <f t="shared" si="119"/>
        <v>2482</v>
      </c>
      <c r="G207" s="58">
        <v>69774</v>
      </c>
      <c r="H207" s="9">
        <f t="shared" si="120"/>
        <v>9.2809257781324828</v>
      </c>
      <c r="I207" s="9">
        <f t="shared" si="121"/>
        <v>6.9774000000000003</v>
      </c>
      <c r="J207" s="4"/>
      <c r="K207" s="59">
        <v>3649</v>
      </c>
      <c r="L207" s="27">
        <f t="shared" si="98"/>
        <v>6351</v>
      </c>
      <c r="M207" s="57">
        <v>15451</v>
      </c>
      <c r="N207" s="30">
        <f t="shared" si="99"/>
        <v>-15444.0226</v>
      </c>
      <c r="O207" s="35"/>
      <c r="P207" s="7">
        <f t="shared" si="100"/>
        <v>19100</v>
      </c>
      <c r="Q207" s="57">
        <v>2000</v>
      </c>
      <c r="R207" s="58">
        <v>953</v>
      </c>
      <c r="S207" s="4"/>
      <c r="T207" s="59">
        <v>63945</v>
      </c>
      <c r="U207" s="58">
        <v>934912</v>
      </c>
      <c r="V207" s="35"/>
      <c r="W207" s="7">
        <f t="shared" si="101"/>
        <v>998857</v>
      </c>
      <c r="X207" s="57">
        <v>541640</v>
      </c>
      <c r="Y207" s="58">
        <v>259216</v>
      </c>
      <c r="AA207" s="7">
        <f t="shared" si="122"/>
        <v>52.296178010471202</v>
      </c>
      <c r="AB207" s="4">
        <f t="shared" si="123"/>
        <v>270.82</v>
      </c>
      <c r="AC207" s="9">
        <f t="shared" si="124"/>
        <v>272</v>
      </c>
      <c r="AE207" s="7">
        <f t="shared" si="126"/>
        <v>113201164</v>
      </c>
      <c r="AF207" s="4">
        <f t="shared" si="106"/>
        <v>100312448</v>
      </c>
      <c r="AG207" s="9">
        <f t="shared" si="107"/>
        <v>27059648</v>
      </c>
      <c r="AI207" s="47">
        <f t="shared" si="110"/>
        <v>0.52356020942408377</v>
      </c>
      <c r="AJ207" s="48">
        <f t="shared" si="111"/>
        <v>5</v>
      </c>
      <c r="AK207" s="49">
        <f t="shared" si="112"/>
        <v>10.49317943336831</v>
      </c>
      <c r="AM207" s="47">
        <f t="shared" si="113"/>
        <v>0.39361256544502615</v>
      </c>
      <c r="AN207" s="48">
        <f t="shared" si="114"/>
        <v>3.7589999999999999</v>
      </c>
      <c r="AO207" s="49">
        <f t="shared" si="115"/>
        <v>7.8887722980062955</v>
      </c>
      <c r="AQ207" s="59">
        <v>133814</v>
      </c>
      <c r="AR207" s="58">
        <v>3804688</v>
      </c>
      <c r="AS207" s="35"/>
      <c r="AT207" s="7">
        <f t="shared" si="102"/>
        <v>3938502</v>
      </c>
      <c r="AU207" s="57">
        <v>252825</v>
      </c>
      <c r="AV207" s="58">
        <v>241221</v>
      </c>
      <c r="AW207" s="35"/>
      <c r="AX207" s="7">
        <f t="shared" si="127"/>
        <v>302962155</v>
      </c>
      <c r="AY207" s="65">
        <f t="shared" si="108"/>
        <v>27573689</v>
      </c>
      <c r="AZ207" s="66">
        <f t="shared" si="109"/>
        <v>24456852</v>
      </c>
      <c r="BA207" s="35"/>
      <c r="BB207" s="7">
        <f t="shared" si="116"/>
        <v>206.20429319371729</v>
      </c>
      <c r="BC207" s="4">
        <f t="shared" si="117"/>
        <v>126.41249999999999</v>
      </c>
      <c r="BD207" s="9">
        <f t="shared" si="118"/>
        <v>253.11752360965372</v>
      </c>
      <c r="BE207" s="35"/>
      <c r="BF207" s="41">
        <f t="shared" si="103"/>
        <v>5.0342845017997385E-2</v>
      </c>
      <c r="BG207" s="43">
        <f t="shared" si="104"/>
        <v>3.0862426757812499E-2</v>
      </c>
      <c r="BH207" s="44">
        <f t="shared" si="105"/>
        <v>6.1796270412513114E-2</v>
      </c>
      <c r="BI207" s="35"/>
      <c r="BJ207" s="73" t="s">
        <v>47</v>
      </c>
      <c r="BK207" s="57"/>
      <c r="BL207" s="58"/>
      <c r="BM207" s="35"/>
      <c r="BN207" s="56"/>
      <c r="BO207" s="57"/>
      <c r="BP207" s="58"/>
      <c r="BQ207" s="35"/>
      <c r="BR207" s="56"/>
      <c r="BS207" s="57"/>
      <c r="BT207" s="58"/>
      <c r="BU207" s="35"/>
      <c r="BV207" s="56"/>
      <c r="BW207" s="57"/>
      <c r="BX207" s="58"/>
    </row>
    <row r="208" spans="1:76" x14ac:dyDescent="0.2">
      <c r="A208" s="4">
        <f t="shared" si="96"/>
        <v>2020000</v>
      </c>
      <c r="B208" s="4">
        <f t="shared" si="125"/>
        <v>2030000</v>
      </c>
      <c r="D208" s="7">
        <f t="shared" si="97"/>
        <v>10000</v>
      </c>
      <c r="E208" s="57">
        <v>7215</v>
      </c>
      <c r="F208" s="9">
        <f t="shared" si="119"/>
        <v>2785</v>
      </c>
      <c r="G208" s="58">
        <v>73365</v>
      </c>
      <c r="H208" s="9">
        <f t="shared" si="120"/>
        <v>10.168399168399169</v>
      </c>
      <c r="I208" s="9">
        <f t="shared" si="121"/>
        <v>7.3365</v>
      </c>
      <c r="J208" s="4"/>
      <c r="K208" s="59">
        <v>3772</v>
      </c>
      <c r="L208" s="27">
        <f t="shared" si="98"/>
        <v>6228</v>
      </c>
      <c r="M208" s="57">
        <v>16535</v>
      </c>
      <c r="N208" s="30">
        <f t="shared" si="99"/>
        <v>-16527.663499999999</v>
      </c>
      <c r="O208" s="35"/>
      <c r="P208" s="7">
        <f t="shared" si="100"/>
        <v>20307</v>
      </c>
      <c r="Q208" s="57">
        <v>1997</v>
      </c>
      <c r="R208" s="58">
        <v>924</v>
      </c>
      <c r="S208" s="4"/>
      <c r="T208" s="59">
        <v>65114</v>
      </c>
      <c r="U208" s="58">
        <v>975632</v>
      </c>
      <c r="V208" s="35"/>
      <c r="W208" s="7">
        <f t="shared" si="101"/>
        <v>1040746</v>
      </c>
      <c r="X208" s="57">
        <v>540720</v>
      </c>
      <c r="Y208" s="58">
        <v>251328</v>
      </c>
      <c r="AA208" s="7">
        <f t="shared" si="122"/>
        <v>51.250603240261981</v>
      </c>
      <c r="AB208" s="4">
        <f t="shared" si="123"/>
        <v>270.76614922383573</v>
      </c>
      <c r="AC208" s="9">
        <f t="shared" si="124"/>
        <v>272</v>
      </c>
      <c r="AE208" s="7">
        <f t="shared" si="126"/>
        <v>114241910</v>
      </c>
      <c r="AF208" s="4">
        <f t="shared" si="106"/>
        <v>100853168</v>
      </c>
      <c r="AG208" s="9">
        <f t="shared" si="107"/>
        <v>27310976</v>
      </c>
      <c r="AI208" s="47">
        <f t="shared" si="110"/>
        <v>0.49244103018663515</v>
      </c>
      <c r="AJ208" s="48">
        <f t="shared" si="111"/>
        <v>5.0075112669003508</v>
      </c>
      <c r="AK208" s="49">
        <f t="shared" si="112"/>
        <v>10.822510822510823</v>
      </c>
      <c r="AM208" s="47">
        <f t="shared" si="113"/>
        <v>0.35529620327965727</v>
      </c>
      <c r="AN208" s="48">
        <f t="shared" si="114"/>
        <v>3.6129193790686029</v>
      </c>
      <c r="AO208" s="49">
        <f t="shared" si="115"/>
        <v>7.8084415584415581</v>
      </c>
      <c r="AQ208" s="59">
        <v>140058</v>
      </c>
      <c r="AR208" s="58">
        <v>4110176</v>
      </c>
      <c r="AS208" s="35"/>
      <c r="AT208" s="7">
        <f t="shared" si="102"/>
        <v>4250234</v>
      </c>
      <c r="AU208" s="57">
        <v>250055</v>
      </c>
      <c r="AV208" s="58">
        <v>244438</v>
      </c>
      <c r="AW208" s="35"/>
      <c r="AX208" s="7">
        <f t="shared" si="127"/>
        <v>307212389</v>
      </c>
      <c r="AY208" s="65">
        <f t="shared" si="108"/>
        <v>27823744</v>
      </c>
      <c r="AZ208" s="66">
        <f t="shared" si="109"/>
        <v>24701290</v>
      </c>
      <c r="BA208" s="35"/>
      <c r="BB208" s="7">
        <f t="shared" si="116"/>
        <v>209.29896094942632</v>
      </c>
      <c r="BC208" s="4">
        <f t="shared" si="117"/>
        <v>125.21532298447671</v>
      </c>
      <c r="BD208" s="9">
        <f t="shared" si="118"/>
        <v>264.54329004329003</v>
      </c>
      <c r="BE208" s="35"/>
      <c r="BF208" s="41">
        <f t="shared" si="103"/>
        <v>5.1098379138043534E-2</v>
      </c>
      <c r="BG208" s="43">
        <f t="shared" si="104"/>
        <v>3.057014721300701E-2</v>
      </c>
      <c r="BH208" s="44">
        <f t="shared" si="105"/>
        <v>6.4585764170725105E-2</v>
      </c>
      <c r="BI208" s="35"/>
      <c r="BJ208" s="73" t="s">
        <v>47</v>
      </c>
      <c r="BK208" s="57"/>
      <c r="BL208" s="58"/>
      <c r="BM208" s="35"/>
      <c r="BN208" s="56"/>
      <c r="BO208" s="57"/>
      <c r="BP208" s="58"/>
      <c r="BQ208" s="35"/>
      <c r="BR208" s="56"/>
      <c r="BS208" s="57"/>
      <c r="BT208" s="58"/>
      <c r="BU208" s="35"/>
      <c r="BV208" s="56"/>
      <c r="BW208" s="57"/>
      <c r="BX208" s="58"/>
    </row>
    <row r="209" spans="1:76" x14ac:dyDescent="0.2">
      <c r="A209" s="4">
        <f t="shared" ref="A209:A272" si="128">+B208</f>
        <v>2030000</v>
      </c>
      <c r="B209" s="4">
        <f t="shared" si="125"/>
        <v>2040000</v>
      </c>
      <c r="D209" s="7">
        <f t="shared" ref="D209:D272" si="129">+B209-A209</f>
        <v>10000</v>
      </c>
      <c r="E209" s="57">
        <v>7246</v>
      </c>
      <c r="F209" s="9">
        <f t="shared" si="119"/>
        <v>2754</v>
      </c>
      <c r="G209" s="58">
        <v>66536</v>
      </c>
      <c r="H209" s="9">
        <f t="shared" si="120"/>
        <v>9.1824454871653334</v>
      </c>
      <c r="I209" s="9">
        <f t="shared" si="121"/>
        <v>6.6536</v>
      </c>
      <c r="J209" s="4"/>
      <c r="K209" s="59">
        <v>4135</v>
      </c>
      <c r="L209" s="27">
        <f t="shared" ref="L209:L272" si="130">+D209-K209</f>
        <v>5865</v>
      </c>
      <c r="M209" s="57">
        <v>16875</v>
      </c>
      <c r="N209" s="30">
        <f t="shared" ref="N209:N272" si="131">+I209-M209</f>
        <v>-16868.346399999999</v>
      </c>
      <c r="O209" s="35"/>
      <c r="P209" s="7">
        <f t="shared" ref="P209:P272" si="132">+K209+M209</f>
        <v>21010</v>
      </c>
      <c r="Q209" s="57">
        <v>1994</v>
      </c>
      <c r="R209" s="58">
        <v>914</v>
      </c>
      <c r="S209" s="4"/>
      <c r="T209" s="59">
        <v>79907</v>
      </c>
      <c r="U209" s="58">
        <v>1076400</v>
      </c>
      <c r="V209" s="35"/>
      <c r="W209" s="7">
        <f t="shared" ref="W209:W272" si="133">+T209+U209</f>
        <v>1156307</v>
      </c>
      <c r="X209" s="57">
        <v>540448</v>
      </c>
      <c r="Y209" s="58">
        <v>248608</v>
      </c>
      <c r="AA209" s="7">
        <f t="shared" si="122"/>
        <v>55.036030461684909</v>
      </c>
      <c r="AB209" s="4">
        <f t="shared" si="123"/>
        <v>271.03711133400202</v>
      </c>
      <c r="AC209" s="9">
        <f t="shared" si="124"/>
        <v>272</v>
      </c>
      <c r="AE209" s="7">
        <f t="shared" si="126"/>
        <v>115398217</v>
      </c>
      <c r="AF209" s="4">
        <f t="shared" si="106"/>
        <v>101393616</v>
      </c>
      <c r="AG209" s="9">
        <f t="shared" si="107"/>
        <v>27559584</v>
      </c>
      <c r="AI209" s="47">
        <f t="shared" si="110"/>
        <v>0.47596382674916704</v>
      </c>
      <c r="AJ209" s="48">
        <f t="shared" si="111"/>
        <v>5.0150451354062184</v>
      </c>
      <c r="AK209" s="49">
        <f t="shared" si="112"/>
        <v>10.940919037199125</v>
      </c>
      <c r="AM209" s="47">
        <f t="shared" si="113"/>
        <v>0.34488338886244646</v>
      </c>
      <c r="AN209" s="48">
        <f t="shared" si="114"/>
        <v>3.6339017051153459</v>
      </c>
      <c r="AO209" s="49">
        <f t="shared" si="115"/>
        <v>7.927789934354486</v>
      </c>
      <c r="AQ209" s="59">
        <v>154771</v>
      </c>
      <c r="AR209" s="58">
        <v>4209392</v>
      </c>
      <c r="AS209" s="35"/>
      <c r="AT209" s="7">
        <f t="shared" ref="AT209:AT272" si="134">+AQ209+AR209</f>
        <v>4364163</v>
      </c>
      <c r="AU209" s="57">
        <v>246200</v>
      </c>
      <c r="AV209" s="58">
        <v>231454</v>
      </c>
      <c r="AW209" s="35"/>
      <c r="AX209" s="7">
        <f t="shared" si="127"/>
        <v>311576552</v>
      </c>
      <c r="AY209" s="65">
        <f t="shared" si="108"/>
        <v>28069944</v>
      </c>
      <c r="AZ209" s="66">
        <f t="shared" si="109"/>
        <v>24932744</v>
      </c>
      <c r="BA209" s="35"/>
      <c r="BB209" s="7">
        <f t="shared" si="116"/>
        <v>207.71837220371251</v>
      </c>
      <c r="BC209" s="4">
        <f t="shared" si="117"/>
        <v>123.4704112337011</v>
      </c>
      <c r="BD209" s="9">
        <f t="shared" si="118"/>
        <v>253.23194748358861</v>
      </c>
      <c r="BE209" s="35"/>
      <c r="BF209" s="41">
        <f t="shared" ref="BF209:BF272" si="135">+BB209/(4096)</f>
        <v>5.0712493213796998E-2</v>
      </c>
      <c r="BG209" s="43">
        <f t="shared" ref="BG209:BG272" si="136">+BC209/(4096)</f>
        <v>3.0144143367602808E-2</v>
      </c>
      <c r="BH209" s="44">
        <f t="shared" ref="BH209:BH272" si="137">+BD209/(4096)</f>
        <v>6.1824205928610501E-2</v>
      </c>
      <c r="BI209" s="35"/>
      <c r="BJ209" s="73" t="s">
        <v>47</v>
      </c>
      <c r="BK209" s="57"/>
      <c r="BL209" s="58"/>
      <c r="BM209" s="35"/>
      <c r="BN209" s="56"/>
      <c r="BO209" s="57"/>
      <c r="BP209" s="58"/>
      <c r="BQ209" s="35"/>
      <c r="BR209" s="56"/>
      <c r="BS209" s="57"/>
      <c r="BT209" s="58"/>
      <c r="BU209" s="35"/>
      <c r="BV209" s="56"/>
      <c r="BW209" s="57"/>
      <c r="BX209" s="58"/>
    </row>
    <row r="210" spans="1:76" x14ac:dyDescent="0.2">
      <c r="A210" s="4">
        <f t="shared" si="128"/>
        <v>2040000</v>
      </c>
      <c r="B210" s="4">
        <f t="shared" si="125"/>
        <v>2050000</v>
      </c>
      <c r="D210" s="7">
        <f t="shared" si="129"/>
        <v>10000</v>
      </c>
      <c r="E210" s="57">
        <v>7453</v>
      </c>
      <c r="F210" s="9">
        <f t="shared" si="119"/>
        <v>2547</v>
      </c>
      <c r="G210" s="58">
        <v>80664</v>
      </c>
      <c r="H210" s="9">
        <f t="shared" si="120"/>
        <v>10.823024285522608</v>
      </c>
      <c r="I210" s="9">
        <f t="shared" si="121"/>
        <v>8.0663999999999998</v>
      </c>
      <c r="J210" s="4"/>
      <c r="K210" s="59">
        <v>4248</v>
      </c>
      <c r="L210" s="27">
        <f t="shared" si="130"/>
        <v>5752</v>
      </c>
      <c r="M210" s="57">
        <v>19006</v>
      </c>
      <c r="N210" s="30">
        <f t="shared" si="131"/>
        <v>-18997.9336</v>
      </c>
      <c r="O210" s="35"/>
      <c r="P210" s="7">
        <f t="shared" si="132"/>
        <v>23254</v>
      </c>
      <c r="Q210" s="57">
        <v>1999</v>
      </c>
      <c r="R210" s="58">
        <v>1042</v>
      </c>
      <c r="S210" s="4"/>
      <c r="T210" s="59">
        <v>82169</v>
      </c>
      <c r="U210" s="58">
        <v>1098712</v>
      </c>
      <c r="V210" s="35"/>
      <c r="W210" s="7">
        <f t="shared" si="133"/>
        <v>1180881</v>
      </c>
      <c r="X210" s="57">
        <v>542096</v>
      </c>
      <c r="Y210" s="58">
        <v>283424</v>
      </c>
      <c r="AA210" s="7">
        <f t="shared" si="122"/>
        <v>50.78184398383074</v>
      </c>
      <c r="AB210" s="4">
        <f t="shared" si="123"/>
        <v>271.18359179589794</v>
      </c>
      <c r="AC210" s="9">
        <f t="shared" si="124"/>
        <v>272</v>
      </c>
      <c r="AE210" s="7">
        <f t="shared" si="126"/>
        <v>116579098</v>
      </c>
      <c r="AF210" s="4">
        <f t="shared" si="106"/>
        <v>101935712</v>
      </c>
      <c r="AG210" s="9">
        <f t="shared" si="107"/>
        <v>27843008</v>
      </c>
      <c r="AI210" s="47">
        <f t="shared" si="110"/>
        <v>0.43003354261632409</v>
      </c>
      <c r="AJ210" s="48">
        <f t="shared" si="111"/>
        <v>5.002501250625313</v>
      </c>
      <c r="AK210" s="49">
        <f t="shared" si="112"/>
        <v>9.5969289827255277</v>
      </c>
      <c r="AM210" s="47">
        <f t="shared" si="113"/>
        <v>0.32050399931194634</v>
      </c>
      <c r="AN210" s="48">
        <f t="shared" si="114"/>
        <v>3.7283641820910454</v>
      </c>
      <c r="AO210" s="49">
        <f t="shared" si="115"/>
        <v>7.1525911708253362</v>
      </c>
      <c r="AQ210" s="59">
        <v>170511</v>
      </c>
      <c r="AR210" s="58">
        <v>4688360</v>
      </c>
      <c r="AS210" s="35"/>
      <c r="AT210" s="7">
        <f t="shared" si="134"/>
        <v>4858871</v>
      </c>
      <c r="AU210" s="57">
        <v>279503</v>
      </c>
      <c r="AV210" s="58">
        <v>272125</v>
      </c>
      <c r="AW210" s="35"/>
      <c r="AX210" s="7">
        <f t="shared" si="127"/>
        <v>316435423</v>
      </c>
      <c r="AY210" s="65">
        <f t="shared" si="108"/>
        <v>28349447</v>
      </c>
      <c r="AZ210" s="66">
        <f t="shared" si="109"/>
        <v>25204869</v>
      </c>
      <c r="BA210" s="35"/>
      <c r="BB210" s="7">
        <f t="shared" si="116"/>
        <v>208.94775092457212</v>
      </c>
      <c r="BC210" s="4">
        <f t="shared" si="117"/>
        <v>139.82141070535269</v>
      </c>
      <c r="BD210" s="9">
        <f t="shared" si="118"/>
        <v>261.15642994241841</v>
      </c>
      <c r="BE210" s="35"/>
      <c r="BF210" s="41">
        <f t="shared" si="135"/>
        <v>5.1012634503069365E-2</v>
      </c>
      <c r="BG210" s="43">
        <f t="shared" si="136"/>
        <v>3.4136086597986497E-2</v>
      </c>
      <c r="BH210" s="44">
        <f t="shared" si="137"/>
        <v>6.3758894028910745E-2</v>
      </c>
      <c r="BI210" s="35"/>
      <c r="BJ210" s="73" t="s">
        <v>47</v>
      </c>
      <c r="BK210" s="57"/>
      <c r="BL210" s="58"/>
      <c r="BM210" s="35"/>
      <c r="BN210" s="56"/>
      <c r="BO210" s="57"/>
      <c r="BP210" s="58"/>
      <c r="BQ210" s="35"/>
      <c r="BR210" s="56"/>
      <c r="BS210" s="57"/>
      <c r="BT210" s="58"/>
      <c r="BU210" s="35"/>
      <c r="BV210" s="56"/>
      <c r="BW210" s="57"/>
      <c r="BX210" s="58"/>
    </row>
    <row r="211" spans="1:76" x14ac:dyDescent="0.2">
      <c r="A211" s="4">
        <f t="shared" si="128"/>
        <v>2050000</v>
      </c>
      <c r="B211" s="4">
        <f t="shared" si="125"/>
        <v>2060000</v>
      </c>
      <c r="D211" s="7">
        <f t="shared" si="129"/>
        <v>10000</v>
      </c>
      <c r="E211" s="57">
        <v>7402</v>
      </c>
      <c r="F211" s="9">
        <f t="shared" si="119"/>
        <v>2598</v>
      </c>
      <c r="G211" s="58">
        <v>79148</v>
      </c>
      <c r="H211" s="9">
        <f t="shared" si="120"/>
        <v>10.692785733585518</v>
      </c>
      <c r="I211" s="9">
        <f t="shared" si="121"/>
        <v>7.9147999999999996</v>
      </c>
      <c r="J211" s="4"/>
      <c r="K211" s="59">
        <v>4254</v>
      </c>
      <c r="L211" s="27">
        <f t="shared" si="130"/>
        <v>5746</v>
      </c>
      <c r="M211" s="57">
        <v>19378</v>
      </c>
      <c r="N211" s="30">
        <f t="shared" si="131"/>
        <v>-19370.085200000001</v>
      </c>
      <c r="O211" s="35"/>
      <c r="P211" s="7">
        <f t="shared" si="132"/>
        <v>23632</v>
      </c>
      <c r="Q211" s="57">
        <v>1999</v>
      </c>
      <c r="R211" s="58">
        <v>1011</v>
      </c>
      <c r="S211" s="4"/>
      <c r="T211" s="59">
        <v>81118</v>
      </c>
      <c r="U211" s="58">
        <v>1101752</v>
      </c>
      <c r="V211" s="35"/>
      <c r="W211" s="7">
        <f t="shared" si="133"/>
        <v>1182870</v>
      </c>
      <c r="X211" s="57">
        <v>542048</v>
      </c>
      <c r="Y211" s="58">
        <v>274992</v>
      </c>
      <c r="AA211" s="7">
        <f t="shared" si="122"/>
        <v>50.053740690589031</v>
      </c>
      <c r="AB211" s="4">
        <f t="shared" si="123"/>
        <v>271.15957978989496</v>
      </c>
      <c r="AC211" s="9">
        <f t="shared" si="124"/>
        <v>272</v>
      </c>
      <c r="AE211" s="7">
        <f t="shared" si="126"/>
        <v>117761968</v>
      </c>
      <c r="AF211" s="4">
        <f t="shared" si="106"/>
        <v>102477760</v>
      </c>
      <c r="AG211" s="9">
        <f t="shared" si="107"/>
        <v>28118000</v>
      </c>
      <c r="AI211" s="47">
        <f t="shared" si="110"/>
        <v>0.42315504400812459</v>
      </c>
      <c r="AJ211" s="48">
        <f t="shared" si="111"/>
        <v>5.002501250625313</v>
      </c>
      <c r="AK211" s="49">
        <f t="shared" si="112"/>
        <v>9.8911968348170127</v>
      </c>
      <c r="AM211" s="47">
        <f t="shared" si="113"/>
        <v>0.31321936357481384</v>
      </c>
      <c r="AN211" s="48">
        <f t="shared" si="114"/>
        <v>3.7028514257128564</v>
      </c>
      <c r="AO211" s="49">
        <f t="shared" si="115"/>
        <v>7.3214638971315527</v>
      </c>
      <c r="AQ211" s="59">
        <v>172835</v>
      </c>
      <c r="AR211" s="58">
        <v>4826232</v>
      </c>
      <c r="AS211" s="35"/>
      <c r="AT211" s="7">
        <f t="shared" si="134"/>
        <v>4999067</v>
      </c>
      <c r="AU211" s="57">
        <v>270410</v>
      </c>
      <c r="AV211" s="58">
        <v>262767</v>
      </c>
      <c r="AW211" s="35"/>
      <c r="AX211" s="7">
        <f t="shared" si="127"/>
        <v>321434490</v>
      </c>
      <c r="AY211" s="65">
        <f t="shared" si="108"/>
        <v>28619857</v>
      </c>
      <c r="AZ211" s="66">
        <f t="shared" si="109"/>
        <v>25467636</v>
      </c>
      <c r="BA211" s="35"/>
      <c r="BB211" s="7">
        <f t="shared" si="116"/>
        <v>211.53804163845632</v>
      </c>
      <c r="BC211" s="4">
        <f t="shared" si="117"/>
        <v>135.27263631815907</v>
      </c>
      <c r="BD211" s="9">
        <f t="shared" si="118"/>
        <v>259.90801186943622</v>
      </c>
      <c r="BE211" s="35"/>
      <c r="BF211" s="41">
        <f t="shared" si="135"/>
        <v>5.164502969688875E-2</v>
      </c>
      <c r="BG211" s="43">
        <f t="shared" si="136"/>
        <v>3.3025545976113055E-2</v>
      </c>
      <c r="BH211" s="44">
        <f t="shared" si="137"/>
        <v>6.3454104460311578E-2</v>
      </c>
      <c r="BI211" s="35"/>
      <c r="BJ211" s="73" t="s">
        <v>47</v>
      </c>
      <c r="BK211" s="57"/>
      <c r="BL211" s="58"/>
      <c r="BM211" s="35"/>
      <c r="BN211" s="56"/>
      <c r="BO211" s="57"/>
      <c r="BP211" s="58"/>
      <c r="BQ211" s="35"/>
      <c r="BR211" s="56"/>
      <c r="BS211" s="57"/>
      <c r="BT211" s="58"/>
      <c r="BU211" s="35"/>
      <c r="BV211" s="56"/>
      <c r="BW211" s="57"/>
      <c r="BX211" s="58"/>
    </row>
    <row r="212" spans="1:76" x14ac:dyDescent="0.2">
      <c r="A212" s="4">
        <f t="shared" si="128"/>
        <v>2060000</v>
      </c>
      <c r="B212" s="4">
        <f t="shared" si="125"/>
        <v>2070000</v>
      </c>
      <c r="D212" s="7">
        <f t="shared" si="129"/>
        <v>10000</v>
      </c>
      <c r="E212" s="57">
        <v>6899</v>
      </c>
      <c r="F212" s="9">
        <f t="shared" si="119"/>
        <v>3101</v>
      </c>
      <c r="G212" s="58">
        <v>64391</v>
      </c>
      <c r="H212" s="9">
        <f t="shared" si="120"/>
        <v>9.333381649514422</v>
      </c>
      <c r="I212" s="9">
        <f t="shared" si="121"/>
        <v>6.4390999999999998</v>
      </c>
      <c r="J212" s="4"/>
      <c r="K212" s="59">
        <v>3584</v>
      </c>
      <c r="L212" s="27">
        <f t="shared" si="130"/>
        <v>6416</v>
      </c>
      <c r="M212" s="57">
        <v>16058</v>
      </c>
      <c r="N212" s="30">
        <f t="shared" si="131"/>
        <v>-16051.5609</v>
      </c>
      <c r="O212" s="35"/>
      <c r="P212" s="7">
        <f t="shared" si="132"/>
        <v>19642</v>
      </c>
      <c r="Q212" s="57">
        <v>1995</v>
      </c>
      <c r="R212" s="58">
        <v>831</v>
      </c>
      <c r="S212" s="4"/>
      <c r="T212" s="59">
        <v>62457</v>
      </c>
      <c r="U212" s="58">
        <v>926408</v>
      </c>
      <c r="V212" s="35"/>
      <c r="W212" s="7">
        <f t="shared" si="133"/>
        <v>988865</v>
      </c>
      <c r="X212" s="57">
        <v>539328</v>
      </c>
      <c r="Y212" s="58">
        <v>226032</v>
      </c>
      <c r="AA212" s="7">
        <f t="shared" si="122"/>
        <v>50.344415029019451</v>
      </c>
      <c r="AB212" s="4">
        <f t="shared" si="123"/>
        <v>270.33984962406015</v>
      </c>
      <c r="AC212" s="9">
        <f t="shared" si="124"/>
        <v>272</v>
      </c>
      <c r="AE212" s="7">
        <f t="shared" si="126"/>
        <v>118750833</v>
      </c>
      <c r="AF212" s="4">
        <f t="shared" si="106"/>
        <v>103017088</v>
      </c>
      <c r="AG212" s="9">
        <f t="shared" si="107"/>
        <v>28344032</v>
      </c>
      <c r="AI212" s="47">
        <f t="shared" si="110"/>
        <v>0.50911312493636085</v>
      </c>
      <c r="AJ212" s="48">
        <f t="shared" si="111"/>
        <v>5.0125313283208017</v>
      </c>
      <c r="AK212" s="49">
        <f t="shared" si="112"/>
        <v>12.033694344163658</v>
      </c>
      <c r="AM212" s="47">
        <f t="shared" si="113"/>
        <v>0.35123714489359537</v>
      </c>
      <c r="AN212" s="48">
        <f t="shared" si="114"/>
        <v>3.4581453634085215</v>
      </c>
      <c r="AO212" s="49">
        <f t="shared" si="115"/>
        <v>8.3020457280385074</v>
      </c>
      <c r="AQ212" s="59">
        <v>144821</v>
      </c>
      <c r="AR212" s="58">
        <v>4002400</v>
      </c>
      <c r="AS212" s="35"/>
      <c r="AT212" s="7">
        <f t="shared" si="134"/>
        <v>4147221</v>
      </c>
      <c r="AU212" s="57">
        <v>224675</v>
      </c>
      <c r="AV212" s="58">
        <v>212985</v>
      </c>
      <c r="AW212" s="35"/>
      <c r="AX212" s="7">
        <f t="shared" si="127"/>
        <v>325581711</v>
      </c>
      <c r="AY212" s="65">
        <f t="shared" si="108"/>
        <v>28844532</v>
      </c>
      <c r="AZ212" s="66">
        <f t="shared" si="109"/>
        <v>25680621</v>
      </c>
      <c r="BA212" s="35"/>
      <c r="BB212" s="7">
        <f t="shared" si="116"/>
        <v>211.14046431116995</v>
      </c>
      <c r="BC212" s="4">
        <f t="shared" si="117"/>
        <v>112.61904761904762</v>
      </c>
      <c r="BD212" s="9">
        <f t="shared" si="118"/>
        <v>256.29963898916969</v>
      </c>
      <c r="BE212" s="35"/>
      <c r="BF212" s="41">
        <f t="shared" si="135"/>
        <v>5.1547964919719226E-2</v>
      </c>
      <c r="BG212" s="43">
        <f t="shared" si="136"/>
        <v>2.7494884672619048E-2</v>
      </c>
      <c r="BH212" s="44">
        <f t="shared" si="137"/>
        <v>6.2573154050090257E-2</v>
      </c>
      <c r="BI212" s="35"/>
      <c r="BJ212" s="73" t="s">
        <v>47</v>
      </c>
      <c r="BK212" s="57"/>
      <c r="BL212" s="58"/>
      <c r="BM212" s="35"/>
      <c r="BN212" s="56"/>
      <c r="BO212" s="57"/>
      <c r="BP212" s="58"/>
      <c r="BQ212" s="35"/>
      <c r="BR212" s="56"/>
      <c r="BS212" s="57"/>
      <c r="BT212" s="58"/>
      <c r="BU212" s="35"/>
      <c r="BV212" s="56"/>
      <c r="BW212" s="57"/>
      <c r="BX212" s="58"/>
    </row>
    <row r="213" spans="1:76" x14ac:dyDescent="0.2">
      <c r="A213" s="4">
        <f t="shared" si="128"/>
        <v>2070000</v>
      </c>
      <c r="B213" s="4">
        <f t="shared" si="125"/>
        <v>2080000</v>
      </c>
      <c r="D213" s="7">
        <f t="shared" si="129"/>
        <v>10000</v>
      </c>
      <c r="E213" s="57">
        <v>7062</v>
      </c>
      <c r="F213" s="9">
        <f t="shared" si="119"/>
        <v>2938</v>
      </c>
      <c r="G213" s="58">
        <v>71182</v>
      </c>
      <c r="H213" s="9">
        <f t="shared" si="120"/>
        <v>10.07958085528179</v>
      </c>
      <c r="I213" s="9">
        <f t="shared" si="121"/>
        <v>7.1181999999999999</v>
      </c>
      <c r="J213" s="4"/>
      <c r="K213" s="59">
        <v>3652</v>
      </c>
      <c r="L213" s="27">
        <f t="shared" si="130"/>
        <v>6348</v>
      </c>
      <c r="M213" s="57">
        <v>15264</v>
      </c>
      <c r="N213" s="30">
        <f t="shared" si="131"/>
        <v>-15256.881799999999</v>
      </c>
      <c r="O213" s="35"/>
      <c r="P213" s="7">
        <f t="shared" si="132"/>
        <v>18916</v>
      </c>
      <c r="Q213" s="57">
        <v>1996</v>
      </c>
      <c r="R213" s="58">
        <v>918</v>
      </c>
      <c r="S213" s="4"/>
      <c r="T213" s="59">
        <v>59120</v>
      </c>
      <c r="U213" s="58">
        <v>944888</v>
      </c>
      <c r="V213" s="35"/>
      <c r="W213" s="7">
        <f t="shared" si="133"/>
        <v>1004008</v>
      </c>
      <c r="X213" s="57">
        <v>541072</v>
      </c>
      <c r="Y213" s="58">
        <v>249696</v>
      </c>
      <c r="AA213" s="7">
        <f t="shared" si="122"/>
        <v>53.077183336857686</v>
      </c>
      <c r="AB213" s="4">
        <f t="shared" si="123"/>
        <v>271.07815631262525</v>
      </c>
      <c r="AC213" s="9">
        <f t="shared" si="124"/>
        <v>272</v>
      </c>
      <c r="AE213" s="7">
        <f t="shared" si="126"/>
        <v>119754841</v>
      </c>
      <c r="AF213" s="4">
        <f t="shared" si="106"/>
        <v>103558160</v>
      </c>
      <c r="AG213" s="9">
        <f t="shared" si="107"/>
        <v>28593728</v>
      </c>
      <c r="AI213" s="47">
        <f t="shared" si="110"/>
        <v>0.52865299217593575</v>
      </c>
      <c r="AJ213" s="48">
        <f t="shared" si="111"/>
        <v>5.0100200400801604</v>
      </c>
      <c r="AK213" s="49">
        <f t="shared" si="112"/>
        <v>10.893246187363834</v>
      </c>
      <c r="AM213" s="47">
        <f t="shared" si="113"/>
        <v>0.37333474307464581</v>
      </c>
      <c r="AN213" s="48">
        <f t="shared" si="114"/>
        <v>3.5380761523046091</v>
      </c>
      <c r="AO213" s="49">
        <f t="shared" si="115"/>
        <v>7.6928104575163401</v>
      </c>
      <c r="AQ213" s="59">
        <v>126303</v>
      </c>
      <c r="AR213" s="58">
        <v>3785840</v>
      </c>
      <c r="AS213" s="35"/>
      <c r="AT213" s="7">
        <f t="shared" si="134"/>
        <v>3912143</v>
      </c>
      <c r="AU213" s="57">
        <v>247507</v>
      </c>
      <c r="AV213" s="58">
        <v>240425</v>
      </c>
      <c r="AW213" s="35"/>
      <c r="AX213" s="7">
        <f t="shared" si="127"/>
        <v>329493854</v>
      </c>
      <c r="AY213" s="65">
        <f t="shared" si="108"/>
        <v>29092039</v>
      </c>
      <c r="AZ213" s="66">
        <f t="shared" si="109"/>
        <v>25921046</v>
      </c>
      <c r="BA213" s="35"/>
      <c r="BB213" s="7">
        <f t="shared" si="116"/>
        <v>206.81661027701418</v>
      </c>
      <c r="BC213" s="4">
        <f t="shared" si="117"/>
        <v>124.00150300601203</v>
      </c>
      <c r="BD213" s="9">
        <f t="shared" si="118"/>
        <v>261.900871459695</v>
      </c>
      <c r="BE213" s="35"/>
      <c r="BF213" s="41">
        <f t="shared" si="135"/>
        <v>5.0492336493411664E-2</v>
      </c>
      <c r="BG213" s="43">
        <f t="shared" si="136"/>
        <v>3.0273804444827156E-2</v>
      </c>
      <c r="BH213" s="44">
        <f t="shared" si="137"/>
        <v>6.3940642446214599E-2</v>
      </c>
      <c r="BI213" s="35"/>
      <c r="BJ213" s="73" t="s">
        <v>47</v>
      </c>
      <c r="BK213" s="57"/>
      <c r="BL213" s="58"/>
      <c r="BM213" s="35"/>
      <c r="BN213" s="56"/>
      <c r="BO213" s="57"/>
      <c r="BP213" s="58"/>
      <c r="BQ213" s="35"/>
      <c r="BR213" s="56"/>
      <c r="BS213" s="57"/>
      <c r="BT213" s="58"/>
      <c r="BU213" s="35"/>
      <c r="BV213" s="56"/>
      <c r="BW213" s="57"/>
      <c r="BX213" s="58"/>
    </row>
    <row r="214" spans="1:76" x14ac:dyDescent="0.2">
      <c r="A214" s="4">
        <f t="shared" si="128"/>
        <v>2080000</v>
      </c>
      <c r="B214" s="4">
        <f t="shared" si="125"/>
        <v>2090000</v>
      </c>
      <c r="D214" s="7">
        <f t="shared" si="129"/>
        <v>10000</v>
      </c>
      <c r="E214" s="57">
        <v>7197</v>
      </c>
      <c r="F214" s="9">
        <f t="shared" si="119"/>
        <v>2803</v>
      </c>
      <c r="G214" s="58">
        <v>80679</v>
      </c>
      <c r="H214" s="9">
        <f t="shared" si="120"/>
        <v>11.21008753647353</v>
      </c>
      <c r="I214" s="9">
        <f t="shared" si="121"/>
        <v>8.0678999999999998</v>
      </c>
      <c r="J214" s="4"/>
      <c r="K214" s="59">
        <v>4485</v>
      </c>
      <c r="L214" s="27">
        <f t="shared" si="130"/>
        <v>5515</v>
      </c>
      <c r="M214" s="57">
        <v>22256</v>
      </c>
      <c r="N214" s="30">
        <f t="shared" si="131"/>
        <v>-22247.932100000002</v>
      </c>
      <c r="O214" s="35"/>
      <c r="P214" s="7">
        <f t="shared" si="132"/>
        <v>26741</v>
      </c>
      <c r="Q214" s="57">
        <v>1993</v>
      </c>
      <c r="R214" s="58">
        <v>968</v>
      </c>
      <c r="S214" s="4"/>
      <c r="T214" s="59">
        <v>98777</v>
      </c>
      <c r="U214" s="58">
        <v>1163536</v>
      </c>
      <c r="V214" s="35"/>
      <c r="W214" s="7">
        <f t="shared" si="133"/>
        <v>1262313</v>
      </c>
      <c r="X214" s="57">
        <v>540160</v>
      </c>
      <c r="Y214" s="58">
        <v>263296</v>
      </c>
      <c r="AA214" s="7">
        <f t="shared" si="122"/>
        <v>47.205153135634419</v>
      </c>
      <c r="AB214" s="4">
        <f t="shared" si="123"/>
        <v>271.02860010035124</v>
      </c>
      <c r="AC214" s="9">
        <f t="shared" si="124"/>
        <v>272</v>
      </c>
      <c r="AE214" s="7">
        <f t="shared" si="126"/>
        <v>121017154</v>
      </c>
      <c r="AF214" s="4">
        <f t="shared" si="106"/>
        <v>104098320</v>
      </c>
      <c r="AG214" s="9">
        <f t="shared" si="107"/>
        <v>28857024</v>
      </c>
      <c r="AI214" s="47">
        <f t="shared" si="110"/>
        <v>0.37395759320893013</v>
      </c>
      <c r="AJ214" s="48">
        <f t="shared" si="111"/>
        <v>5.0175614651279474</v>
      </c>
      <c r="AK214" s="49">
        <f t="shared" si="112"/>
        <v>10.330578512396695</v>
      </c>
      <c r="AM214" s="47">
        <f t="shared" si="113"/>
        <v>0.26913727983246699</v>
      </c>
      <c r="AN214" s="48">
        <f t="shared" si="114"/>
        <v>3.611138986452584</v>
      </c>
      <c r="AO214" s="49">
        <f t="shared" si="115"/>
        <v>7.4349173553719012</v>
      </c>
      <c r="AQ214" s="59">
        <v>210654</v>
      </c>
      <c r="AR214" s="58">
        <v>5561208</v>
      </c>
      <c r="AS214" s="35"/>
      <c r="AT214" s="7">
        <f t="shared" si="134"/>
        <v>5771862</v>
      </c>
      <c r="AU214" s="57">
        <v>261682</v>
      </c>
      <c r="AV214" s="58">
        <v>255789</v>
      </c>
      <c r="AW214" s="35"/>
      <c r="AX214" s="7">
        <f t="shared" si="127"/>
        <v>335265716</v>
      </c>
      <c r="AY214" s="65">
        <f t="shared" si="108"/>
        <v>29353721</v>
      </c>
      <c r="AZ214" s="66">
        <f t="shared" si="109"/>
        <v>26176835</v>
      </c>
      <c r="BA214" s="35"/>
      <c r="BB214" s="7">
        <f t="shared" si="116"/>
        <v>215.84316218540818</v>
      </c>
      <c r="BC214" s="4">
        <f t="shared" si="117"/>
        <v>131.30055193176116</v>
      </c>
      <c r="BD214" s="9">
        <f t="shared" si="118"/>
        <v>264.24483471074382</v>
      </c>
      <c r="BE214" s="35"/>
      <c r="BF214" s="41">
        <f t="shared" si="135"/>
        <v>5.2696084517921918E-2</v>
      </c>
      <c r="BG214" s="43">
        <f t="shared" si="136"/>
        <v>3.2055798811465128E-2</v>
      </c>
      <c r="BH214" s="44">
        <f t="shared" si="137"/>
        <v>6.451289909930269E-2</v>
      </c>
      <c r="BI214" s="35"/>
      <c r="BJ214" s="73" t="s">
        <v>47</v>
      </c>
      <c r="BK214" s="57"/>
      <c r="BL214" s="58"/>
      <c r="BM214" s="35"/>
      <c r="BN214" s="56"/>
      <c r="BO214" s="57"/>
      <c r="BP214" s="58"/>
      <c r="BQ214" s="35"/>
      <c r="BR214" s="56"/>
      <c r="BS214" s="57"/>
      <c r="BT214" s="58"/>
      <c r="BU214" s="35"/>
      <c r="BV214" s="56"/>
      <c r="BW214" s="57"/>
      <c r="BX214" s="58"/>
    </row>
    <row r="215" spans="1:76" x14ac:dyDescent="0.2">
      <c r="A215" s="4">
        <f t="shared" si="128"/>
        <v>2090000</v>
      </c>
      <c r="B215" s="4">
        <f t="shared" si="125"/>
        <v>2100000</v>
      </c>
      <c r="D215" s="7">
        <f t="shared" si="129"/>
        <v>10000</v>
      </c>
      <c r="E215" s="57">
        <v>6839</v>
      </c>
      <c r="F215" s="9">
        <f t="shared" si="119"/>
        <v>3161</v>
      </c>
      <c r="G215" s="58">
        <v>73619</v>
      </c>
      <c r="H215" s="9">
        <f t="shared" si="120"/>
        <v>10.764585465711361</v>
      </c>
      <c r="I215" s="9">
        <f t="shared" si="121"/>
        <v>7.3619000000000003</v>
      </c>
      <c r="J215" s="4"/>
      <c r="K215" s="59">
        <v>4305</v>
      </c>
      <c r="L215" s="27">
        <f t="shared" si="130"/>
        <v>5695</v>
      </c>
      <c r="M215" s="57">
        <v>19558</v>
      </c>
      <c r="N215" s="30">
        <f t="shared" si="131"/>
        <v>-19550.6381</v>
      </c>
      <c r="O215" s="35"/>
      <c r="P215" s="7">
        <f t="shared" si="132"/>
        <v>23863</v>
      </c>
      <c r="Q215" s="57">
        <v>1995</v>
      </c>
      <c r="R215" s="58">
        <v>954</v>
      </c>
      <c r="S215" s="4"/>
      <c r="T215" s="59">
        <v>82975</v>
      </c>
      <c r="U215" s="58">
        <v>1114352</v>
      </c>
      <c r="V215" s="35"/>
      <c r="W215" s="7">
        <f t="shared" si="133"/>
        <v>1197327</v>
      </c>
      <c r="X215" s="57">
        <v>540920</v>
      </c>
      <c r="Y215" s="58">
        <v>259488</v>
      </c>
      <c r="AA215" s="7">
        <f t="shared" si="122"/>
        <v>50.175040858232407</v>
      </c>
      <c r="AB215" s="4">
        <f t="shared" si="123"/>
        <v>271.13784461152881</v>
      </c>
      <c r="AC215" s="9">
        <f t="shared" si="124"/>
        <v>272</v>
      </c>
      <c r="AE215" s="7">
        <f t="shared" si="126"/>
        <v>122214481</v>
      </c>
      <c r="AF215" s="4">
        <f t="shared" ref="AF215:AF278" si="138">+AF214+X215</f>
        <v>104639240</v>
      </c>
      <c r="AG215" s="9">
        <f t="shared" ref="AG215:AG278" si="139">+AG214+Y215</f>
        <v>29116512</v>
      </c>
      <c r="AI215" s="47">
        <f t="shared" si="110"/>
        <v>0.41905879394879103</v>
      </c>
      <c r="AJ215" s="48">
        <f t="shared" si="111"/>
        <v>5.0125313283208017</v>
      </c>
      <c r="AK215" s="49">
        <f t="shared" si="112"/>
        <v>10.482180293501049</v>
      </c>
      <c r="AM215" s="47">
        <f t="shared" si="113"/>
        <v>0.28659430918157819</v>
      </c>
      <c r="AN215" s="48">
        <f t="shared" si="114"/>
        <v>3.4280701754385965</v>
      </c>
      <c r="AO215" s="49">
        <f t="shared" si="115"/>
        <v>7.1687631027253671</v>
      </c>
      <c r="AQ215" s="59">
        <v>170589</v>
      </c>
      <c r="AR215" s="58">
        <v>4860200</v>
      </c>
      <c r="AS215" s="35"/>
      <c r="AT215" s="7">
        <f t="shared" si="134"/>
        <v>5030789</v>
      </c>
      <c r="AU215" s="57">
        <v>260927</v>
      </c>
      <c r="AV215" s="58">
        <v>246896</v>
      </c>
      <c r="AW215" s="35"/>
      <c r="AX215" s="7">
        <f t="shared" si="127"/>
        <v>340296505</v>
      </c>
      <c r="AY215" s="65">
        <f t="shared" ref="AY215:AY278" si="140">+AU215+AY214</f>
        <v>29614648</v>
      </c>
      <c r="AZ215" s="66">
        <f t="shared" ref="AZ215:AZ278" si="141">+AV215+AZ214</f>
        <v>26423731</v>
      </c>
      <c r="BA215" s="35"/>
      <c r="BB215" s="7">
        <f t="shared" si="116"/>
        <v>210.81963709508443</v>
      </c>
      <c r="BC215" s="4">
        <f t="shared" si="117"/>
        <v>130.7904761904762</v>
      </c>
      <c r="BD215" s="9">
        <f t="shared" si="118"/>
        <v>258.80083857442349</v>
      </c>
      <c r="BE215" s="35"/>
      <c r="BF215" s="41">
        <f t="shared" si="135"/>
        <v>5.1469637962667097E-2</v>
      </c>
      <c r="BG215" s="43">
        <f t="shared" si="136"/>
        <v>3.1931268601190478E-2</v>
      </c>
      <c r="BH215" s="44">
        <f t="shared" si="137"/>
        <v>6.3183798480083861E-2</v>
      </c>
      <c r="BI215" s="35"/>
      <c r="BJ215" s="73" t="s">
        <v>47</v>
      </c>
      <c r="BK215" s="57"/>
      <c r="BL215" s="58"/>
      <c r="BM215" s="35"/>
      <c r="BN215" s="56"/>
      <c r="BO215" s="57"/>
      <c r="BP215" s="58"/>
      <c r="BQ215" s="35"/>
      <c r="BR215" s="56"/>
      <c r="BS215" s="57"/>
      <c r="BT215" s="58"/>
      <c r="BU215" s="35"/>
      <c r="BV215" s="56"/>
      <c r="BW215" s="57"/>
      <c r="BX215" s="58"/>
    </row>
    <row r="216" spans="1:76" x14ac:dyDescent="0.2">
      <c r="A216" s="4">
        <f t="shared" si="128"/>
        <v>2100000</v>
      </c>
      <c r="B216" s="4">
        <f t="shared" si="125"/>
        <v>2110000</v>
      </c>
      <c r="D216" s="7">
        <f t="shared" si="129"/>
        <v>10000</v>
      </c>
      <c r="E216" s="57">
        <v>6480</v>
      </c>
      <c r="F216" s="9">
        <f t="shared" si="119"/>
        <v>3520</v>
      </c>
      <c r="G216" s="58">
        <v>68140</v>
      </c>
      <c r="H216" s="9">
        <f t="shared" si="120"/>
        <v>10.515432098765432</v>
      </c>
      <c r="I216" s="9">
        <f t="shared" si="121"/>
        <v>6.8140000000000001</v>
      </c>
      <c r="J216" s="4"/>
      <c r="K216" s="59">
        <v>3746</v>
      </c>
      <c r="L216" s="27">
        <f t="shared" si="130"/>
        <v>6254</v>
      </c>
      <c r="M216" s="57">
        <v>14951</v>
      </c>
      <c r="N216" s="30">
        <f t="shared" si="131"/>
        <v>-14944.186</v>
      </c>
      <c r="O216" s="35"/>
      <c r="P216" s="7">
        <f t="shared" si="132"/>
        <v>18697</v>
      </c>
      <c r="Q216" s="57">
        <v>1994</v>
      </c>
      <c r="R216" s="58">
        <v>882</v>
      </c>
      <c r="S216" s="4"/>
      <c r="T216" s="59">
        <v>62700</v>
      </c>
      <c r="U216" s="58">
        <v>954096</v>
      </c>
      <c r="V216" s="35"/>
      <c r="W216" s="7">
        <f t="shared" si="133"/>
        <v>1016796</v>
      </c>
      <c r="X216" s="57">
        <v>539304</v>
      </c>
      <c r="Y216" s="58">
        <v>239904</v>
      </c>
      <c r="AA216" s="7">
        <f t="shared" si="122"/>
        <v>54.382842167192599</v>
      </c>
      <c r="AB216" s="4">
        <f t="shared" si="123"/>
        <v>270.46339017051156</v>
      </c>
      <c r="AC216" s="9">
        <f t="shared" si="124"/>
        <v>272</v>
      </c>
      <c r="AE216" s="7">
        <f t="shared" si="126"/>
        <v>123231277</v>
      </c>
      <c r="AF216" s="4">
        <f t="shared" si="138"/>
        <v>105178544</v>
      </c>
      <c r="AG216" s="9">
        <f t="shared" si="139"/>
        <v>29356416</v>
      </c>
      <c r="AI216" s="47">
        <f t="shared" si="110"/>
        <v>0.53484516232550672</v>
      </c>
      <c r="AJ216" s="48">
        <f t="shared" si="111"/>
        <v>5.0150451354062184</v>
      </c>
      <c r="AK216" s="49">
        <f t="shared" si="112"/>
        <v>11.337868480725623</v>
      </c>
      <c r="AM216" s="47">
        <f t="shared" si="113"/>
        <v>0.3465796651869284</v>
      </c>
      <c r="AN216" s="48">
        <f t="shared" si="114"/>
        <v>3.2497492477432295</v>
      </c>
      <c r="AO216" s="49">
        <f t="shared" si="115"/>
        <v>7.3469387755102042</v>
      </c>
      <c r="AQ216" s="59">
        <v>123694</v>
      </c>
      <c r="AR216" s="58">
        <v>3678064</v>
      </c>
      <c r="AS216" s="35"/>
      <c r="AT216" s="7">
        <f t="shared" si="134"/>
        <v>3801758</v>
      </c>
      <c r="AU216" s="57">
        <v>241256</v>
      </c>
      <c r="AV216" s="58">
        <v>231619</v>
      </c>
      <c r="AW216" s="35"/>
      <c r="AX216" s="7">
        <f t="shared" si="127"/>
        <v>344098263</v>
      </c>
      <c r="AY216" s="65">
        <f t="shared" si="140"/>
        <v>29855904</v>
      </c>
      <c r="AZ216" s="66">
        <f t="shared" si="141"/>
        <v>26655350</v>
      </c>
      <c r="BA216" s="35"/>
      <c r="BB216" s="7">
        <f t="shared" si="116"/>
        <v>203.3351874632294</v>
      </c>
      <c r="BC216" s="4">
        <f t="shared" si="117"/>
        <v>120.99097291875627</v>
      </c>
      <c r="BD216" s="9">
        <f t="shared" si="118"/>
        <v>262.6065759637188</v>
      </c>
      <c r="BE216" s="35"/>
      <c r="BF216" s="41">
        <f t="shared" si="135"/>
        <v>4.9642379751764991E-2</v>
      </c>
      <c r="BG216" s="43">
        <f t="shared" si="136"/>
        <v>2.953881174774323E-2</v>
      </c>
      <c r="BH216" s="44">
        <f t="shared" si="137"/>
        <v>6.4112933584892284E-2</v>
      </c>
      <c r="BI216" s="35"/>
      <c r="BJ216" s="73" t="s">
        <v>47</v>
      </c>
      <c r="BK216" s="57"/>
      <c r="BL216" s="58"/>
      <c r="BM216" s="35"/>
      <c r="BN216" s="56"/>
      <c r="BO216" s="57"/>
      <c r="BP216" s="58"/>
      <c r="BQ216" s="35"/>
      <c r="BR216" s="56"/>
      <c r="BS216" s="57"/>
      <c r="BT216" s="58"/>
      <c r="BU216" s="35"/>
      <c r="BV216" s="56"/>
      <c r="BW216" s="57"/>
      <c r="BX216" s="58"/>
    </row>
    <row r="217" spans="1:76" x14ac:dyDescent="0.2">
      <c r="A217" s="4">
        <f t="shared" si="128"/>
        <v>2110000</v>
      </c>
      <c r="B217" s="4">
        <f t="shared" si="125"/>
        <v>2120000</v>
      </c>
      <c r="D217" s="7">
        <f t="shared" si="129"/>
        <v>10000</v>
      </c>
      <c r="E217" s="57">
        <v>6662</v>
      </c>
      <c r="F217" s="9">
        <f t="shared" si="119"/>
        <v>3338</v>
      </c>
      <c r="G217" s="58">
        <v>69856</v>
      </c>
      <c r="H217" s="9">
        <f t="shared" si="120"/>
        <v>10.485740018012608</v>
      </c>
      <c r="I217" s="9">
        <f t="shared" si="121"/>
        <v>6.9855999999999998</v>
      </c>
      <c r="J217" s="4"/>
      <c r="K217" s="59">
        <v>3977</v>
      </c>
      <c r="L217" s="27">
        <f t="shared" si="130"/>
        <v>6023</v>
      </c>
      <c r="M217" s="57">
        <v>17972</v>
      </c>
      <c r="N217" s="30">
        <f t="shared" si="131"/>
        <v>-17965.0144</v>
      </c>
      <c r="O217" s="35"/>
      <c r="P217" s="7">
        <f t="shared" si="132"/>
        <v>21949</v>
      </c>
      <c r="Q217" s="57">
        <v>1996</v>
      </c>
      <c r="R217" s="58">
        <v>910</v>
      </c>
      <c r="S217" s="4"/>
      <c r="T217" s="59">
        <v>75884</v>
      </c>
      <c r="U217" s="58">
        <v>1027440</v>
      </c>
      <c r="V217" s="35"/>
      <c r="W217" s="7">
        <f t="shared" si="133"/>
        <v>1103324</v>
      </c>
      <c r="X217" s="57">
        <v>540912</v>
      </c>
      <c r="Y217" s="58">
        <v>247520</v>
      </c>
      <c r="AA217" s="7">
        <f t="shared" si="122"/>
        <v>50.267620392728595</v>
      </c>
      <c r="AB217" s="4">
        <f t="shared" si="123"/>
        <v>270.99799599198394</v>
      </c>
      <c r="AC217" s="9">
        <f t="shared" si="124"/>
        <v>272</v>
      </c>
      <c r="AE217" s="7">
        <f t="shared" si="126"/>
        <v>124334601</v>
      </c>
      <c r="AF217" s="4">
        <f t="shared" si="138"/>
        <v>105719456</v>
      </c>
      <c r="AG217" s="9">
        <f t="shared" si="139"/>
        <v>29603936</v>
      </c>
      <c r="AI217" s="47">
        <f t="shared" si="110"/>
        <v>0.45560162194177412</v>
      </c>
      <c r="AJ217" s="48">
        <f t="shared" si="111"/>
        <v>5.0100200400801604</v>
      </c>
      <c r="AK217" s="49">
        <f t="shared" si="112"/>
        <v>10.989010989010989</v>
      </c>
      <c r="AM217" s="47">
        <f t="shared" si="113"/>
        <v>0.30352180053760991</v>
      </c>
      <c r="AN217" s="48">
        <f t="shared" si="114"/>
        <v>3.337675350701403</v>
      </c>
      <c r="AO217" s="49">
        <f t="shared" si="115"/>
        <v>7.3208791208791206</v>
      </c>
      <c r="AQ217" s="59">
        <v>159933</v>
      </c>
      <c r="AR217" s="58">
        <v>4469680</v>
      </c>
      <c r="AS217" s="35"/>
      <c r="AT217" s="7">
        <f t="shared" si="134"/>
        <v>4629613</v>
      </c>
      <c r="AU217" s="57">
        <v>248411</v>
      </c>
      <c r="AV217" s="58">
        <v>237371</v>
      </c>
      <c r="AW217" s="35"/>
      <c r="AX217" s="7">
        <f t="shared" si="127"/>
        <v>348727876</v>
      </c>
      <c r="AY217" s="65">
        <f t="shared" si="140"/>
        <v>30104315</v>
      </c>
      <c r="AZ217" s="66">
        <f t="shared" si="141"/>
        <v>26892721</v>
      </c>
      <c r="BA217" s="35"/>
      <c r="BB217" s="7">
        <f t="shared" si="116"/>
        <v>210.92591917627226</v>
      </c>
      <c r="BC217" s="4">
        <f t="shared" si="117"/>
        <v>124.45440881763527</v>
      </c>
      <c r="BD217" s="9">
        <f t="shared" si="118"/>
        <v>260.84725274725275</v>
      </c>
      <c r="BE217" s="35"/>
      <c r="BF217" s="41">
        <f t="shared" si="135"/>
        <v>5.1495585736394595E-2</v>
      </c>
      <c r="BG217" s="43">
        <f t="shared" si="136"/>
        <v>3.0384377152742986E-2</v>
      </c>
      <c r="BH217" s="44">
        <f t="shared" si="137"/>
        <v>6.3683411315247254E-2</v>
      </c>
      <c r="BI217" s="35"/>
      <c r="BJ217" s="73" t="s">
        <v>47</v>
      </c>
      <c r="BK217" s="57"/>
      <c r="BL217" s="58"/>
      <c r="BM217" s="35"/>
      <c r="BN217" s="56"/>
      <c r="BO217" s="57"/>
      <c r="BP217" s="58"/>
      <c r="BQ217" s="35"/>
      <c r="BR217" s="56"/>
      <c r="BS217" s="57"/>
      <c r="BT217" s="58"/>
      <c r="BU217" s="35"/>
      <c r="BV217" s="56"/>
      <c r="BW217" s="57"/>
      <c r="BX217" s="58"/>
    </row>
    <row r="218" spans="1:76" x14ac:dyDescent="0.2">
      <c r="A218" s="4">
        <f t="shared" si="128"/>
        <v>2120000</v>
      </c>
      <c r="B218" s="4">
        <f t="shared" si="125"/>
        <v>2130000</v>
      </c>
      <c r="D218" s="7">
        <f t="shared" si="129"/>
        <v>10000</v>
      </c>
      <c r="E218" s="57">
        <v>7038</v>
      </c>
      <c r="F218" s="9">
        <f t="shared" si="119"/>
        <v>2962</v>
      </c>
      <c r="G218" s="58">
        <v>79574</v>
      </c>
      <c r="H218" s="9">
        <f t="shared" si="120"/>
        <v>11.306337027564648</v>
      </c>
      <c r="I218" s="9">
        <f t="shared" si="121"/>
        <v>7.9573999999999998</v>
      </c>
      <c r="J218" s="4"/>
      <c r="K218" s="59">
        <v>4421</v>
      </c>
      <c r="L218" s="27">
        <f t="shared" si="130"/>
        <v>5579</v>
      </c>
      <c r="M218" s="57">
        <v>19710</v>
      </c>
      <c r="N218" s="30">
        <f t="shared" si="131"/>
        <v>-19702.042600000001</v>
      </c>
      <c r="O218" s="35"/>
      <c r="P218" s="7">
        <f t="shared" si="132"/>
        <v>24131</v>
      </c>
      <c r="Q218" s="57">
        <v>1996</v>
      </c>
      <c r="R218" s="58">
        <v>1005</v>
      </c>
      <c r="S218" s="4"/>
      <c r="T218" s="59">
        <v>94017</v>
      </c>
      <c r="U218" s="58">
        <v>1151824</v>
      </c>
      <c r="V218" s="35"/>
      <c r="W218" s="7">
        <f t="shared" si="133"/>
        <v>1245841</v>
      </c>
      <c r="X218" s="57">
        <v>540928</v>
      </c>
      <c r="Y218" s="58">
        <v>273360</v>
      </c>
      <c r="AA218" s="7">
        <f t="shared" si="122"/>
        <v>51.628237536778421</v>
      </c>
      <c r="AB218" s="4">
        <f t="shared" si="123"/>
        <v>271.00601202404812</v>
      </c>
      <c r="AC218" s="9">
        <f t="shared" si="124"/>
        <v>272</v>
      </c>
      <c r="AE218" s="7">
        <f t="shared" si="126"/>
        <v>125580442</v>
      </c>
      <c r="AF218" s="4">
        <f t="shared" si="138"/>
        <v>106260384</v>
      </c>
      <c r="AG218" s="9">
        <f t="shared" si="139"/>
        <v>29877296</v>
      </c>
      <c r="AI218" s="47">
        <f t="shared" si="110"/>
        <v>0.41440470763747878</v>
      </c>
      <c r="AJ218" s="48">
        <f t="shared" si="111"/>
        <v>5.0100200400801604</v>
      </c>
      <c r="AK218" s="49">
        <f t="shared" si="112"/>
        <v>9.9502487562189046</v>
      </c>
      <c r="AM218" s="47">
        <f t="shared" si="113"/>
        <v>0.29165803323525757</v>
      </c>
      <c r="AN218" s="48">
        <f t="shared" si="114"/>
        <v>3.526052104208417</v>
      </c>
      <c r="AO218" s="49">
        <f t="shared" si="115"/>
        <v>7.0029850746268654</v>
      </c>
      <c r="AQ218" s="59">
        <v>185314</v>
      </c>
      <c r="AR218" s="58">
        <v>4920672</v>
      </c>
      <c r="AS218" s="35"/>
      <c r="AT218" s="7">
        <f t="shared" si="134"/>
        <v>5105986</v>
      </c>
      <c r="AU218" s="57">
        <v>275906</v>
      </c>
      <c r="AV218" s="58">
        <v>265089</v>
      </c>
      <c r="AW218" s="35"/>
      <c r="AX218" s="7">
        <f t="shared" si="127"/>
        <v>353833862</v>
      </c>
      <c r="AY218" s="65">
        <f t="shared" si="140"/>
        <v>30380221</v>
      </c>
      <c r="AZ218" s="66">
        <f t="shared" si="141"/>
        <v>27157810</v>
      </c>
      <c r="BA218" s="35"/>
      <c r="BB218" s="7">
        <f t="shared" si="116"/>
        <v>211.59446355310595</v>
      </c>
      <c r="BC218" s="4">
        <f t="shared" si="117"/>
        <v>138.22945891783567</v>
      </c>
      <c r="BD218" s="9">
        <f t="shared" si="118"/>
        <v>263.77014925373135</v>
      </c>
      <c r="BE218" s="35"/>
      <c r="BF218" s="41">
        <f t="shared" si="135"/>
        <v>5.1658804578395008E-2</v>
      </c>
      <c r="BG218" s="43">
        <f t="shared" si="136"/>
        <v>3.3747426493612225E-2</v>
      </c>
      <c r="BH218" s="44">
        <f t="shared" si="137"/>
        <v>6.4397009095149255E-2</v>
      </c>
      <c r="BI218" s="35"/>
      <c r="BJ218" s="73" t="s">
        <v>47</v>
      </c>
      <c r="BK218" s="57"/>
      <c r="BL218" s="58"/>
      <c r="BM218" s="35"/>
      <c r="BN218" s="56"/>
      <c r="BO218" s="57"/>
      <c r="BP218" s="58"/>
      <c r="BQ218" s="35"/>
      <c r="BR218" s="56"/>
      <c r="BS218" s="57"/>
      <c r="BT218" s="58"/>
      <c r="BU218" s="35"/>
      <c r="BV218" s="56"/>
      <c r="BW218" s="57"/>
      <c r="BX218" s="58"/>
    </row>
    <row r="219" spans="1:76" x14ac:dyDescent="0.2">
      <c r="A219" s="4">
        <f t="shared" si="128"/>
        <v>2130000</v>
      </c>
      <c r="B219" s="4">
        <f t="shared" si="125"/>
        <v>2140000</v>
      </c>
      <c r="D219" s="7">
        <f t="shared" si="129"/>
        <v>10000</v>
      </c>
      <c r="E219" s="57">
        <v>6823</v>
      </c>
      <c r="F219" s="9">
        <f t="shared" si="119"/>
        <v>3177</v>
      </c>
      <c r="G219" s="58">
        <v>81557</v>
      </c>
      <c r="H219" s="9">
        <f t="shared" si="120"/>
        <v>11.953246372563388</v>
      </c>
      <c r="I219" s="9">
        <f t="shared" si="121"/>
        <v>8.1556999999999995</v>
      </c>
      <c r="J219" s="4"/>
      <c r="K219" s="59">
        <v>4490</v>
      </c>
      <c r="L219" s="27">
        <f t="shared" si="130"/>
        <v>5510</v>
      </c>
      <c r="M219" s="57">
        <v>22698</v>
      </c>
      <c r="N219" s="30">
        <f t="shared" si="131"/>
        <v>-22689.844300000001</v>
      </c>
      <c r="O219" s="35"/>
      <c r="P219" s="7">
        <f t="shared" si="132"/>
        <v>27188</v>
      </c>
      <c r="Q219" s="57">
        <v>1994</v>
      </c>
      <c r="R219" s="58">
        <v>979</v>
      </c>
      <c r="S219" s="4"/>
      <c r="T219" s="59">
        <v>106940</v>
      </c>
      <c r="U219" s="58">
        <v>1159336</v>
      </c>
      <c r="V219" s="35"/>
      <c r="W219" s="7">
        <f t="shared" si="133"/>
        <v>1266276</v>
      </c>
      <c r="X219" s="57">
        <v>540520</v>
      </c>
      <c r="Y219" s="58">
        <v>266288</v>
      </c>
      <c r="AA219" s="7">
        <f t="shared" si="122"/>
        <v>46.574812417242903</v>
      </c>
      <c r="AB219" s="4">
        <f t="shared" si="123"/>
        <v>271.07321965897694</v>
      </c>
      <c r="AC219" s="9">
        <f t="shared" si="124"/>
        <v>272</v>
      </c>
      <c r="AE219" s="7">
        <f t="shared" si="126"/>
        <v>126846718</v>
      </c>
      <c r="AF219" s="4">
        <f t="shared" si="138"/>
        <v>106800904</v>
      </c>
      <c r="AG219" s="9">
        <f t="shared" si="139"/>
        <v>30143584</v>
      </c>
      <c r="AI219" s="47">
        <f t="shared" si="110"/>
        <v>0.36780932764454904</v>
      </c>
      <c r="AJ219" s="48">
        <f t="shared" si="111"/>
        <v>5.0150451354062184</v>
      </c>
      <c r="AK219" s="49">
        <f t="shared" si="112"/>
        <v>10.214504596527069</v>
      </c>
      <c r="AM219" s="47">
        <f t="shared" si="113"/>
        <v>0.25095630425187582</v>
      </c>
      <c r="AN219" s="48">
        <f t="shared" si="114"/>
        <v>3.421765295887663</v>
      </c>
      <c r="AO219" s="49">
        <f t="shared" si="115"/>
        <v>6.9693564862104189</v>
      </c>
      <c r="AQ219" s="59">
        <v>216119</v>
      </c>
      <c r="AR219" s="58">
        <v>5581584</v>
      </c>
      <c r="AS219" s="35"/>
      <c r="AT219" s="7">
        <f t="shared" si="134"/>
        <v>5797703</v>
      </c>
      <c r="AU219" s="57">
        <v>270398</v>
      </c>
      <c r="AV219" s="58">
        <v>258004</v>
      </c>
      <c r="AW219" s="35"/>
      <c r="AX219" s="7">
        <f t="shared" si="127"/>
        <v>359631565</v>
      </c>
      <c r="AY219" s="65">
        <f t="shared" si="140"/>
        <v>30650619</v>
      </c>
      <c r="AZ219" s="66">
        <f t="shared" si="141"/>
        <v>27415814</v>
      </c>
      <c r="BA219" s="35"/>
      <c r="BB219" s="7">
        <f t="shared" si="116"/>
        <v>213.2449242312785</v>
      </c>
      <c r="BC219" s="4">
        <f t="shared" si="117"/>
        <v>135.60581745235706</v>
      </c>
      <c r="BD219" s="9">
        <f t="shared" si="118"/>
        <v>263.53830439223697</v>
      </c>
      <c r="BE219" s="35"/>
      <c r="BF219" s="41">
        <f t="shared" si="135"/>
        <v>5.2061749079901978E-2</v>
      </c>
      <c r="BG219" s="43">
        <f t="shared" si="136"/>
        <v>3.310688902645436E-2</v>
      </c>
      <c r="BH219" s="44">
        <f t="shared" si="137"/>
        <v>6.4340406345760978E-2</v>
      </c>
      <c r="BI219" s="35"/>
      <c r="BJ219" s="73" t="s">
        <v>47</v>
      </c>
      <c r="BK219" s="57"/>
      <c r="BL219" s="58"/>
      <c r="BM219" s="35"/>
      <c r="BN219" s="56"/>
      <c r="BO219" s="57"/>
      <c r="BP219" s="58"/>
      <c r="BQ219" s="35"/>
      <c r="BR219" s="56"/>
      <c r="BS219" s="57"/>
      <c r="BT219" s="58"/>
      <c r="BU219" s="35"/>
      <c r="BV219" s="56"/>
      <c r="BW219" s="57"/>
      <c r="BX219" s="58"/>
    </row>
    <row r="220" spans="1:76" x14ac:dyDescent="0.2">
      <c r="A220" s="4">
        <f t="shared" si="128"/>
        <v>2140000</v>
      </c>
      <c r="B220" s="4">
        <f t="shared" si="125"/>
        <v>2150000</v>
      </c>
      <c r="D220" s="7">
        <f t="shared" si="129"/>
        <v>10000</v>
      </c>
      <c r="E220" s="57">
        <v>6770</v>
      </c>
      <c r="F220" s="9">
        <f t="shared" si="119"/>
        <v>3230</v>
      </c>
      <c r="G220" s="58">
        <v>84280</v>
      </c>
      <c r="H220" s="9">
        <f t="shared" si="120"/>
        <v>12.449039881831609</v>
      </c>
      <c r="I220" s="9">
        <f t="shared" si="121"/>
        <v>8.4280000000000008</v>
      </c>
      <c r="J220" s="4"/>
      <c r="K220" s="59">
        <v>4564</v>
      </c>
      <c r="L220" s="27">
        <f t="shared" si="130"/>
        <v>5436</v>
      </c>
      <c r="M220" s="57">
        <v>24740</v>
      </c>
      <c r="N220" s="30">
        <f t="shared" si="131"/>
        <v>-24731.572</v>
      </c>
      <c r="O220" s="35"/>
      <c r="P220" s="7">
        <f t="shared" si="132"/>
        <v>29304</v>
      </c>
      <c r="Q220" s="57">
        <v>1996</v>
      </c>
      <c r="R220" s="58">
        <v>960</v>
      </c>
      <c r="S220" s="4"/>
      <c r="T220" s="59">
        <v>112244</v>
      </c>
      <c r="U220" s="58">
        <v>1179984</v>
      </c>
      <c r="V220" s="35"/>
      <c r="W220" s="7">
        <f t="shared" si="133"/>
        <v>1292228</v>
      </c>
      <c r="X220" s="57">
        <v>541176</v>
      </c>
      <c r="Y220" s="58">
        <v>261120</v>
      </c>
      <c r="AA220" s="7">
        <f t="shared" si="122"/>
        <v>44.097324597324601</v>
      </c>
      <c r="AB220" s="4">
        <f t="shared" si="123"/>
        <v>271.13026052104209</v>
      </c>
      <c r="AC220" s="9">
        <f t="shared" si="124"/>
        <v>272</v>
      </c>
      <c r="AE220" s="7">
        <f t="shared" si="126"/>
        <v>128138946</v>
      </c>
      <c r="AF220" s="4">
        <f t="shared" si="138"/>
        <v>107342080</v>
      </c>
      <c r="AG220" s="9">
        <f t="shared" si="139"/>
        <v>30404704</v>
      </c>
      <c r="AI220" s="47">
        <f t="shared" si="110"/>
        <v>0.34125034125034126</v>
      </c>
      <c r="AJ220" s="48">
        <f t="shared" si="111"/>
        <v>5.0100200400801604</v>
      </c>
      <c r="AK220" s="49">
        <f t="shared" si="112"/>
        <v>10.416666666666666</v>
      </c>
      <c r="AM220" s="47">
        <f t="shared" si="113"/>
        <v>0.23102648102648102</v>
      </c>
      <c r="AN220" s="48">
        <f t="shared" si="114"/>
        <v>3.3917835671342687</v>
      </c>
      <c r="AO220" s="49">
        <f t="shared" si="115"/>
        <v>7.052083333333333</v>
      </c>
      <c r="AQ220" s="59">
        <v>241336</v>
      </c>
      <c r="AR220" s="58">
        <v>6118056</v>
      </c>
      <c r="AS220" s="35"/>
      <c r="AT220" s="7">
        <f t="shared" si="134"/>
        <v>6359392</v>
      </c>
      <c r="AU220" s="57">
        <v>265727</v>
      </c>
      <c r="AV220" s="58">
        <v>255026</v>
      </c>
      <c r="AW220" s="35"/>
      <c r="AX220" s="7">
        <f t="shared" si="127"/>
        <v>365990957</v>
      </c>
      <c r="AY220" s="65">
        <f t="shared" si="140"/>
        <v>30916346</v>
      </c>
      <c r="AZ220" s="66">
        <f t="shared" si="141"/>
        <v>27670840</v>
      </c>
      <c r="BA220" s="35"/>
      <c r="BB220" s="7">
        <f t="shared" si="116"/>
        <v>217.014469014469</v>
      </c>
      <c r="BC220" s="4">
        <f t="shared" si="117"/>
        <v>133.12975951903809</v>
      </c>
      <c r="BD220" s="9">
        <f t="shared" si="118"/>
        <v>265.65208333333334</v>
      </c>
      <c r="BE220" s="35"/>
      <c r="BF220" s="41">
        <f t="shared" si="135"/>
        <v>5.2982048099235596E-2</v>
      </c>
      <c r="BG220" s="43">
        <f t="shared" si="136"/>
        <v>3.2502382695077658E-2</v>
      </c>
      <c r="BH220" s="44">
        <f t="shared" si="137"/>
        <v>6.4856465657552084E-2</v>
      </c>
      <c r="BI220" s="35"/>
      <c r="BJ220" s="73" t="s">
        <v>47</v>
      </c>
      <c r="BK220" s="57"/>
      <c r="BL220" s="58"/>
      <c r="BM220" s="35"/>
      <c r="BN220" s="56"/>
      <c r="BO220" s="57"/>
      <c r="BP220" s="58"/>
      <c r="BQ220" s="35"/>
      <c r="BR220" s="56"/>
      <c r="BS220" s="57"/>
      <c r="BT220" s="58"/>
      <c r="BU220" s="35"/>
      <c r="BV220" s="56"/>
      <c r="BW220" s="57"/>
      <c r="BX220" s="58"/>
    </row>
    <row r="221" spans="1:76" x14ac:dyDescent="0.2">
      <c r="A221" s="4">
        <f t="shared" si="128"/>
        <v>2150000</v>
      </c>
      <c r="B221" s="4">
        <f t="shared" si="125"/>
        <v>2160000</v>
      </c>
      <c r="D221" s="7">
        <f t="shared" si="129"/>
        <v>10000</v>
      </c>
      <c r="E221" s="57">
        <v>6398</v>
      </c>
      <c r="F221" s="9">
        <f t="shared" si="119"/>
        <v>3602</v>
      </c>
      <c r="G221" s="58">
        <v>65329</v>
      </c>
      <c r="H221" s="9">
        <f t="shared" si="120"/>
        <v>10.210847139731166</v>
      </c>
      <c r="I221" s="9">
        <f t="shared" si="121"/>
        <v>6.5328999999999997</v>
      </c>
      <c r="J221" s="4"/>
      <c r="K221" s="59">
        <v>3757</v>
      </c>
      <c r="L221" s="27">
        <f t="shared" si="130"/>
        <v>6243</v>
      </c>
      <c r="M221" s="57">
        <v>17171</v>
      </c>
      <c r="N221" s="30">
        <f t="shared" si="131"/>
        <v>-17164.467100000002</v>
      </c>
      <c r="O221" s="35"/>
      <c r="P221" s="7">
        <f t="shared" si="132"/>
        <v>20928</v>
      </c>
      <c r="Q221" s="57">
        <v>1989</v>
      </c>
      <c r="R221" s="58">
        <v>860</v>
      </c>
      <c r="S221" s="4"/>
      <c r="T221" s="59">
        <v>67965</v>
      </c>
      <c r="U221" s="58">
        <v>967480</v>
      </c>
      <c r="V221" s="35"/>
      <c r="W221" s="7">
        <f t="shared" si="133"/>
        <v>1035445</v>
      </c>
      <c r="X221" s="57">
        <v>538152</v>
      </c>
      <c r="Y221" s="58">
        <v>233920</v>
      </c>
      <c r="AA221" s="7">
        <f t="shared" si="122"/>
        <v>49.476538608562691</v>
      </c>
      <c r="AB221" s="4">
        <f t="shared" si="123"/>
        <v>270.56410256410254</v>
      </c>
      <c r="AC221" s="9">
        <f t="shared" si="124"/>
        <v>272</v>
      </c>
      <c r="AE221" s="7">
        <f t="shared" si="126"/>
        <v>129174391</v>
      </c>
      <c r="AF221" s="4">
        <f t="shared" si="138"/>
        <v>107880232</v>
      </c>
      <c r="AG221" s="9">
        <f t="shared" si="139"/>
        <v>30638624</v>
      </c>
      <c r="AI221" s="47">
        <f t="shared" si="110"/>
        <v>0.47782874617737003</v>
      </c>
      <c r="AJ221" s="48">
        <f t="shared" si="111"/>
        <v>5.0276520864756158</v>
      </c>
      <c r="AK221" s="49">
        <f t="shared" si="112"/>
        <v>11.627906976744185</v>
      </c>
      <c r="AM221" s="47">
        <f t="shared" si="113"/>
        <v>0.30571483180428133</v>
      </c>
      <c r="AN221" s="48">
        <f t="shared" si="114"/>
        <v>3.2166918049270992</v>
      </c>
      <c r="AO221" s="49">
        <f t="shared" si="115"/>
        <v>7.4395348837209303</v>
      </c>
      <c r="AQ221" s="59">
        <v>147695</v>
      </c>
      <c r="AR221" s="58">
        <v>4267520</v>
      </c>
      <c r="AS221" s="35"/>
      <c r="AT221" s="7">
        <f t="shared" si="134"/>
        <v>4415215</v>
      </c>
      <c r="AU221" s="57">
        <v>238811</v>
      </c>
      <c r="AV221" s="58">
        <v>223060</v>
      </c>
      <c r="AW221" s="35"/>
      <c r="AX221" s="7">
        <f t="shared" si="127"/>
        <v>370406172</v>
      </c>
      <c r="AY221" s="65">
        <f t="shared" si="140"/>
        <v>31155157</v>
      </c>
      <c r="AZ221" s="66">
        <f t="shared" si="141"/>
        <v>27893900</v>
      </c>
      <c r="BA221" s="35"/>
      <c r="BB221" s="7">
        <f t="shared" si="116"/>
        <v>210.97166475535167</v>
      </c>
      <c r="BC221" s="4">
        <f t="shared" si="117"/>
        <v>120.06586224233283</v>
      </c>
      <c r="BD221" s="9">
        <f t="shared" si="118"/>
        <v>259.37209302325579</v>
      </c>
      <c r="BE221" s="35"/>
      <c r="BF221" s="41">
        <f t="shared" si="135"/>
        <v>5.1506754090662028E-2</v>
      </c>
      <c r="BG221" s="43">
        <f t="shared" si="136"/>
        <v>2.9312954649007038E-2</v>
      </c>
      <c r="BH221" s="44">
        <f t="shared" si="137"/>
        <v>6.3323264898255807E-2</v>
      </c>
      <c r="BI221" s="35"/>
      <c r="BJ221" s="73" t="s">
        <v>47</v>
      </c>
      <c r="BK221" s="57"/>
      <c r="BL221" s="58"/>
      <c r="BM221" s="35"/>
      <c r="BN221" s="56"/>
      <c r="BO221" s="57"/>
      <c r="BP221" s="58"/>
      <c r="BQ221" s="35"/>
      <c r="BR221" s="56"/>
      <c r="BS221" s="57"/>
      <c r="BT221" s="58"/>
      <c r="BU221" s="35"/>
      <c r="BV221" s="56"/>
      <c r="BW221" s="57"/>
      <c r="BX221" s="58"/>
    </row>
    <row r="222" spans="1:76" x14ac:dyDescent="0.2">
      <c r="A222" s="4">
        <f t="shared" si="128"/>
        <v>2160000</v>
      </c>
      <c r="B222" s="4">
        <f t="shared" si="125"/>
        <v>2170000</v>
      </c>
      <c r="D222" s="7">
        <f t="shared" si="129"/>
        <v>10000</v>
      </c>
      <c r="E222" s="57">
        <v>6846</v>
      </c>
      <c r="F222" s="9">
        <f t="shared" si="119"/>
        <v>3154</v>
      </c>
      <c r="G222" s="58">
        <v>79979</v>
      </c>
      <c r="H222" s="9">
        <f t="shared" si="120"/>
        <v>11.682588372772422</v>
      </c>
      <c r="I222" s="9">
        <f t="shared" si="121"/>
        <v>7.9978999999999996</v>
      </c>
      <c r="J222" s="4"/>
      <c r="K222" s="59">
        <v>4314</v>
      </c>
      <c r="L222" s="27">
        <f t="shared" si="130"/>
        <v>5686</v>
      </c>
      <c r="M222" s="57">
        <v>21081</v>
      </c>
      <c r="N222" s="30">
        <f t="shared" si="131"/>
        <v>-21073.002100000002</v>
      </c>
      <c r="O222" s="35"/>
      <c r="P222" s="7">
        <f t="shared" si="132"/>
        <v>25395</v>
      </c>
      <c r="Q222" s="57">
        <v>1992</v>
      </c>
      <c r="R222" s="58">
        <v>973</v>
      </c>
      <c r="S222" s="4"/>
      <c r="T222" s="59">
        <v>94993</v>
      </c>
      <c r="U222" s="58">
        <v>1120672</v>
      </c>
      <c r="V222" s="35"/>
      <c r="W222" s="7">
        <f t="shared" si="133"/>
        <v>1215665</v>
      </c>
      <c r="X222" s="57">
        <v>539736</v>
      </c>
      <c r="Y222" s="58">
        <v>264656</v>
      </c>
      <c r="AA222" s="7">
        <f t="shared" si="122"/>
        <v>47.870250049222285</v>
      </c>
      <c r="AB222" s="4">
        <f t="shared" si="123"/>
        <v>270.95180722891564</v>
      </c>
      <c r="AC222" s="9">
        <f t="shared" si="124"/>
        <v>272</v>
      </c>
      <c r="AE222" s="7">
        <f t="shared" si="126"/>
        <v>130390056</v>
      </c>
      <c r="AF222" s="4">
        <f t="shared" si="138"/>
        <v>108419968</v>
      </c>
      <c r="AG222" s="9">
        <f t="shared" si="139"/>
        <v>30903280</v>
      </c>
      <c r="AI222" s="47">
        <f t="shared" si="110"/>
        <v>0.39377830281551485</v>
      </c>
      <c r="AJ222" s="48">
        <f t="shared" si="111"/>
        <v>5.0200803212851408</v>
      </c>
      <c r="AK222" s="49">
        <f t="shared" si="112"/>
        <v>10.277492291880781</v>
      </c>
      <c r="AM222" s="47">
        <f t="shared" si="113"/>
        <v>0.2695806261075015</v>
      </c>
      <c r="AN222" s="48">
        <f t="shared" si="114"/>
        <v>3.4367469879518073</v>
      </c>
      <c r="AO222" s="49">
        <f t="shared" si="115"/>
        <v>7.0359712230215825</v>
      </c>
      <c r="AQ222" s="59">
        <v>195370</v>
      </c>
      <c r="AR222" s="58">
        <v>5220824</v>
      </c>
      <c r="AS222" s="35"/>
      <c r="AT222" s="7">
        <f t="shared" si="134"/>
        <v>5416194</v>
      </c>
      <c r="AU222" s="57">
        <v>268952</v>
      </c>
      <c r="AV222" s="58">
        <v>258350</v>
      </c>
      <c r="AW222" s="35"/>
      <c r="AX222" s="7">
        <f t="shared" si="127"/>
        <v>375822366</v>
      </c>
      <c r="AY222" s="65">
        <f t="shared" si="140"/>
        <v>31424109</v>
      </c>
      <c r="AZ222" s="66">
        <f t="shared" si="141"/>
        <v>28152250</v>
      </c>
      <c r="BA222" s="35"/>
      <c r="BB222" s="7">
        <f t="shared" si="116"/>
        <v>213.27796810395748</v>
      </c>
      <c r="BC222" s="4">
        <f t="shared" si="117"/>
        <v>135.01606425702812</v>
      </c>
      <c r="BD222" s="9">
        <f t="shared" si="118"/>
        <v>265.51901336073996</v>
      </c>
      <c r="BE222" s="35"/>
      <c r="BF222" s="41">
        <f t="shared" si="135"/>
        <v>5.2069816431630243E-2</v>
      </c>
      <c r="BG222" s="43">
        <f t="shared" si="136"/>
        <v>3.2962906312751006E-2</v>
      </c>
      <c r="BH222" s="44">
        <f t="shared" si="137"/>
        <v>6.4823977871274405E-2</v>
      </c>
      <c r="BI222" s="35"/>
      <c r="BJ222" s="73" t="s">
        <v>47</v>
      </c>
      <c r="BK222" s="57"/>
      <c r="BL222" s="58"/>
      <c r="BM222" s="35"/>
      <c r="BN222" s="56"/>
      <c r="BO222" s="57"/>
      <c r="BP222" s="58"/>
      <c r="BQ222" s="35"/>
      <c r="BR222" s="56"/>
      <c r="BS222" s="57"/>
      <c r="BT222" s="58"/>
      <c r="BU222" s="35"/>
      <c r="BV222" s="56"/>
      <c r="BW222" s="57"/>
      <c r="BX222" s="58"/>
    </row>
    <row r="223" spans="1:76" x14ac:dyDescent="0.2">
      <c r="A223" s="4">
        <f t="shared" si="128"/>
        <v>2170000</v>
      </c>
      <c r="B223" s="4">
        <f t="shared" si="125"/>
        <v>2180000</v>
      </c>
      <c r="D223" s="7">
        <f t="shared" si="129"/>
        <v>10000</v>
      </c>
      <c r="E223" s="57">
        <v>7061</v>
      </c>
      <c r="F223" s="9">
        <f t="shared" si="119"/>
        <v>2939</v>
      </c>
      <c r="G223" s="58">
        <v>80858</v>
      </c>
      <c r="H223" s="9">
        <f t="shared" si="120"/>
        <v>11.451352499645942</v>
      </c>
      <c r="I223" s="9">
        <f t="shared" si="121"/>
        <v>8.0858000000000008</v>
      </c>
      <c r="J223" s="4"/>
      <c r="K223" s="59">
        <v>4184</v>
      </c>
      <c r="L223" s="27">
        <f t="shared" si="130"/>
        <v>5816</v>
      </c>
      <c r="M223" s="57">
        <v>19301</v>
      </c>
      <c r="N223" s="30">
        <f t="shared" si="131"/>
        <v>-19292.914199999999</v>
      </c>
      <c r="O223" s="35"/>
      <c r="P223" s="7">
        <f t="shared" si="132"/>
        <v>23485</v>
      </c>
      <c r="Q223" s="57">
        <v>1995</v>
      </c>
      <c r="R223" s="58">
        <v>1046</v>
      </c>
      <c r="S223" s="4"/>
      <c r="T223" s="59">
        <v>78553</v>
      </c>
      <c r="U223" s="58">
        <v>1073528</v>
      </c>
      <c r="V223" s="35"/>
      <c r="W223" s="7">
        <f t="shared" si="133"/>
        <v>1152081</v>
      </c>
      <c r="X223" s="57">
        <v>540808</v>
      </c>
      <c r="Y223" s="58">
        <v>284512</v>
      </c>
      <c r="AA223" s="7">
        <f t="shared" si="122"/>
        <v>49.056035767511176</v>
      </c>
      <c r="AB223" s="4">
        <f t="shared" si="123"/>
        <v>271.08170426065163</v>
      </c>
      <c r="AC223" s="9">
        <f t="shared" si="124"/>
        <v>272</v>
      </c>
      <c r="AE223" s="7">
        <f t="shared" si="126"/>
        <v>131542137</v>
      </c>
      <c r="AF223" s="4">
        <f t="shared" si="138"/>
        <v>108960776</v>
      </c>
      <c r="AG223" s="9">
        <f t="shared" si="139"/>
        <v>31187792</v>
      </c>
      <c r="AI223" s="47">
        <f t="shared" si="110"/>
        <v>0.4258037044922291</v>
      </c>
      <c r="AJ223" s="48">
        <f t="shared" si="111"/>
        <v>5.0125313283208017</v>
      </c>
      <c r="AK223" s="49">
        <f t="shared" si="112"/>
        <v>9.5602294455066925</v>
      </c>
      <c r="AM223" s="47">
        <f t="shared" si="113"/>
        <v>0.30065999574196295</v>
      </c>
      <c r="AN223" s="48">
        <f t="shared" si="114"/>
        <v>3.5393483709273181</v>
      </c>
      <c r="AO223" s="49">
        <f t="shared" si="115"/>
        <v>6.7504780114722758</v>
      </c>
      <c r="AQ223" s="59">
        <v>165055</v>
      </c>
      <c r="AR223" s="58">
        <v>4779784</v>
      </c>
      <c r="AS223" s="35"/>
      <c r="AT223" s="7">
        <f t="shared" si="134"/>
        <v>4944839</v>
      </c>
      <c r="AU223" s="57">
        <v>285209</v>
      </c>
      <c r="AV223" s="58">
        <v>279791</v>
      </c>
      <c r="AW223" s="35"/>
      <c r="AX223" s="7">
        <f t="shared" si="127"/>
        <v>380767205</v>
      </c>
      <c r="AY223" s="65">
        <f t="shared" si="140"/>
        <v>31709318</v>
      </c>
      <c r="AZ223" s="66">
        <f t="shared" si="141"/>
        <v>28432041</v>
      </c>
      <c r="BA223" s="35"/>
      <c r="BB223" s="7">
        <f t="shared" si="116"/>
        <v>210.55307643176496</v>
      </c>
      <c r="BC223" s="4">
        <f t="shared" si="117"/>
        <v>142.96190476190475</v>
      </c>
      <c r="BD223" s="9">
        <f t="shared" si="118"/>
        <v>267.48661567877627</v>
      </c>
      <c r="BE223" s="35"/>
      <c r="BF223" s="41">
        <f t="shared" si="135"/>
        <v>5.1404559675723868E-2</v>
      </c>
      <c r="BG223" s="43">
        <f t="shared" si="136"/>
        <v>3.4902808779761901E-2</v>
      </c>
      <c r="BH223" s="44">
        <f t="shared" si="137"/>
        <v>6.5304349530951239E-2</v>
      </c>
      <c r="BI223" s="35"/>
      <c r="BJ223" s="73" t="s">
        <v>47</v>
      </c>
      <c r="BK223" s="57"/>
      <c r="BL223" s="58"/>
      <c r="BM223" s="35"/>
      <c r="BN223" s="56"/>
      <c r="BO223" s="57"/>
      <c r="BP223" s="58"/>
      <c r="BQ223" s="35"/>
      <c r="BR223" s="56"/>
      <c r="BS223" s="57"/>
      <c r="BT223" s="58"/>
      <c r="BU223" s="35"/>
      <c r="BV223" s="56"/>
      <c r="BW223" s="57"/>
      <c r="BX223" s="58"/>
    </row>
    <row r="224" spans="1:76" x14ac:dyDescent="0.2">
      <c r="A224" s="4">
        <f t="shared" si="128"/>
        <v>2180000</v>
      </c>
      <c r="B224" s="4">
        <f t="shared" si="125"/>
        <v>2190000</v>
      </c>
      <c r="D224" s="7">
        <f t="shared" si="129"/>
        <v>10000</v>
      </c>
      <c r="E224" s="57">
        <v>7602</v>
      </c>
      <c r="F224" s="9">
        <f t="shared" si="119"/>
        <v>2398</v>
      </c>
      <c r="G224" s="58">
        <v>81344</v>
      </c>
      <c r="H224" s="9">
        <f t="shared" si="120"/>
        <v>10.700342015259142</v>
      </c>
      <c r="I224" s="9">
        <f t="shared" si="121"/>
        <v>8.1343999999999994</v>
      </c>
      <c r="J224" s="4"/>
      <c r="K224" s="59">
        <v>4602</v>
      </c>
      <c r="L224" s="27">
        <f t="shared" si="130"/>
        <v>5398</v>
      </c>
      <c r="M224" s="57">
        <v>25023</v>
      </c>
      <c r="N224" s="30">
        <f t="shared" si="131"/>
        <v>-25014.865600000001</v>
      </c>
      <c r="O224" s="35"/>
      <c r="P224" s="7">
        <f t="shared" si="132"/>
        <v>29625</v>
      </c>
      <c r="Q224" s="57">
        <v>1999</v>
      </c>
      <c r="R224" s="58">
        <v>993</v>
      </c>
      <c r="S224" s="4"/>
      <c r="T224" s="59">
        <v>84695</v>
      </c>
      <c r="U224" s="58">
        <v>1187408</v>
      </c>
      <c r="V224" s="35"/>
      <c r="W224" s="7">
        <f t="shared" si="133"/>
        <v>1272103</v>
      </c>
      <c r="X224" s="57">
        <v>541736</v>
      </c>
      <c r="Y224" s="58">
        <v>270096</v>
      </c>
      <c r="AA224" s="7">
        <f t="shared" si="122"/>
        <v>42.940185654008438</v>
      </c>
      <c r="AB224" s="4">
        <f t="shared" si="123"/>
        <v>271.00350175087544</v>
      </c>
      <c r="AC224" s="9">
        <f t="shared" si="124"/>
        <v>272</v>
      </c>
      <c r="AE224" s="7">
        <f t="shared" si="126"/>
        <v>132814240</v>
      </c>
      <c r="AF224" s="4">
        <f t="shared" si="138"/>
        <v>109502512</v>
      </c>
      <c r="AG224" s="9">
        <f t="shared" si="139"/>
        <v>31457888</v>
      </c>
      <c r="AI224" s="47">
        <f t="shared" si="110"/>
        <v>0.33755274261603374</v>
      </c>
      <c r="AJ224" s="48">
        <f t="shared" si="111"/>
        <v>5.002501250625313</v>
      </c>
      <c r="AK224" s="49">
        <f t="shared" si="112"/>
        <v>10.070493454179255</v>
      </c>
      <c r="AM224" s="47">
        <f t="shared" si="113"/>
        <v>0.25660759493670887</v>
      </c>
      <c r="AN224" s="48">
        <f t="shared" si="114"/>
        <v>3.8029014507253627</v>
      </c>
      <c r="AO224" s="49">
        <f t="shared" si="115"/>
        <v>7.6555891238670695</v>
      </c>
      <c r="AQ224" s="59">
        <v>221531</v>
      </c>
      <c r="AR224" s="58">
        <v>6238808</v>
      </c>
      <c r="AS224" s="35"/>
      <c r="AT224" s="7">
        <f t="shared" si="134"/>
        <v>6460339</v>
      </c>
      <c r="AU224" s="57">
        <v>264639</v>
      </c>
      <c r="AV224" s="58">
        <v>252902</v>
      </c>
      <c r="AW224" s="35"/>
      <c r="AX224" s="7">
        <f t="shared" si="127"/>
        <v>387227544</v>
      </c>
      <c r="AY224" s="65">
        <f t="shared" si="140"/>
        <v>31973957</v>
      </c>
      <c r="AZ224" s="66">
        <f t="shared" si="141"/>
        <v>28684943</v>
      </c>
      <c r="BA224" s="35"/>
      <c r="BB224" s="7">
        <f t="shared" si="116"/>
        <v>218.07051476793248</v>
      </c>
      <c r="BC224" s="4">
        <f t="shared" si="117"/>
        <v>132.38569284642321</v>
      </c>
      <c r="BD224" s="9">
        <f t="shared" si="118"/>
        <v>254.68479355488418</v>
      </c>
      <c r="BE224" s="35"/>
      <c r="BF224" s="41">
        <f t="shared" si="135"/>
        <v>5.3239871769514766E-2</v>
      </c>
      <c r="BG224" s="43">
        <f t="shared" si="136"/>
        <v>3.2320725792583792E-2</v>
      </c>
      <c r="BH224" s="44">
        <f t="shared" si="137"/>
        <v>6.2178904676485396E-2</v>
      </c>
      <c r="BI224" s="35"/>
      <c r="BJ224" s="73" t="s">
        <v>47</v>
      </c>
      <c r="BK224" s="57"/>
      <c r="BL224" s="58"/>
      <c r="BM224" s="35"/>
      <c r="BN224" s="56"/>
      <c r="BO224" s="57"/>
      <c r="BP224" s="58"/>
      <c r="BQ224" s="35"/>
      <c r="BR224" s="56"/>
      <c r="BS224" s="57"/>
      <c r="BT224" s="58"/>
      <c r="BU224" s="35"/>
      <c r="BV224" s="56"/>
      <c r="BW224" s="57"/>
      <c r="BX224" s="58"/>
    </row>
    <row r="225" spans="1:76" x14ac:dyDescent="0.2">
      <c r="A225" s="4">
        <f t="shared" si="128"/>
        <v>2190000</v>
      </c>
      <c r="B225" s="4">
        <f t="shared" si="125"/>
        <v>2200000</v>
      </c>
      <c r="D225" s="7">
        <f t="shared" si="129"/>
        <v>10000</v>
      </c>
      <c r="E225" s="57">
        <v>7120</v>
      </c>
      <c r="F225" s="9">
        <f t="shared" si="119"/>
        <v>2880</v>
      </c>
      <c r="G225" s="58">
        <v>77620</v>
      </c>
      <c r="H225" s="9">
        <f t="shared" si="120"/>
        <v>10.901685393258427</v>
      </c>
      <c r="I225" s="9">
        <f t="shared" si="121"/>
        <v>7.7619999999999996</v>
      </c>
      <c r="J225" s="4"/>
      <c r="K225" s="59">
        <v>3813</v>
      </c>
      <c r="L225" s="27">
        <f t="shared" si="130"/>
        <v>6187</v>
      </c>
      <c r="M225" s="57">
        <v>20171</v>
      </c>
      <c r="N225" s="30">
        <f t="shared" si="131"/>
        <v>-20163.238000000001</v>
      </c>
      <c r="O225" s="35"/>
      <c r="P225" s="7">
        <f t="shared" si="132"/>
        <v>23984</v>
      </c>
      <c r="Q225" s="57">
        <v>1997</v>
      </c>
      <c r="R225" s="58">
        <v>918</v>
      </c>
      <c r="S225" s="4"/>
      <c r="T225" s="59">
        <v>64802</v>
      </c>
      <c r="U225" s="58">
        <v>984928</v>
      </c>
      <c r="V225" s="35"/>
      <c r="W225" s="7">
        <f t="shared" si="133"/>
        <v>1049730</v>
      </c>
      <c r="X225" s="57">
        <v>540056</v>
      </c>
      <c r="Y225" s="58">
        <v>249696</v>
      </c>
      <c r="AA225" s="7">
        <f t="shared" si="122"/>
        <v>43.767928619079385</v>
      </c>
      <c r="AB225" s="4">
        <f t="shared" si="123"/>
        <v>270.43365047571359</v>
      </c>
      <c r="AC225" s="9">
        <f t="shared" si="124"/>
        <v>272</v>
      </c>
      <c r="AE225" s="7">
        <f t="shared" si="126"/>
        <v>133863970</v>
      </c>
      <c r="AF225" s="4">
        <f t="shared" si="138"/>
        <v>110042568</v>
      </c>
      <c r="AG225" s="9">
        <f t="shared" si="139"/>
        <v>31707584</v>
      </c>
      <c r="AI225" s="47">
        <f t="shared" si="110"/>
        <v>0.41694462975316876</v>
      </c>
      <c r="AJ225" s="48">
        <f t="shared" si="111"/>
        <v>5.0075112669003508</v>
      </c>
      <c r="AK225" s="49">
        <f t="shared" si="112"/>
        <v>10.893246187363834</v>
      </c>
      <c r="AM225" s="47">
        <f t="shared" si="113"/>
        <v>0.29686457638425617</v>
      </c>
      <c r="AN225" s="48">
        <f t="shared" si="114"/>
        <v>3.5653480220330498</v>
      </c>
      <c r="AO225" s="49">
        <f t="shared" si="115"/>
        <v>7.7559912854030504</v>
      </c>
      <c r="AQ225" s="59">
        <v>169639</v>
      </c>
      <c r="AR225" s="58">
        <v>5008584</v>
      </c>
      <c r="AS225" s="35"/>
      <c r="AT225" s="7">
        <f t="shared" si="134"/>
        <v>5178223</v>
      </c>
      <c r="AU225" s="57">
        <v>250487</v>
      </c>
      <c r="AV225" s="58">
        <v>242654</v>
      </c>
      <c r="AW225" s="35"/>
      <c r="AX225" s="7">
        <f t="shared" si="127"/>
        <v>392405767</v>
      </c>
      <c r="AY225" s="65">
        <f t="shared" si="140"/>
        <v>32224444</v>
      </c>
      <c r="AZ225" s="66">
        <f t="shared" si="141"/>
        <v>28927597</v>
      </c>
      <c r="BA225" s="35"/>
      <c r="BB225" s="7">
        <f t="shared" si="116"/>
        <v>215.90322715143429</v>
      </c>
      <c r="BC225" s="4">
        <f t="shared" si="117"/>
        <v>125.43164747120682</v>
      </c>
      <c r="BD225" s="9">
        <f t="shared" si="118"/>
        <v>264.32897603485839</v>
      </c>
      <c r="BE225" s="35"/>
      <c r="BF225" s="41">
        <f t="shared" si="135"/>
        <v>5.2710748816268138E-2</v>
      </c>
      <c r="BG225" s="43">
        <f t="shared" si="136"/>
        <v>3.0622960808400101E-2</v>
      </c>
      <c r="BH225" s="44">
        <f t="shared" si="137"/>
        <v>6.4533441414760348E-2</v>
      </c>
      <c r="BI225" s="35"/>
      <c r="BJ225" s="73" t="s">
        <v>47</v>
      </c>
      <c r="BK225" s="57"/>
      <c r="BL225" s="58"/>
      <c r="BM225" s="35"/>
      <c r="BN225" s="56"/>
      <c r="BO225" s="57"/>
      <c r="BP225" s="58"/>
      <c r="BQ225" s="35"/>
      <c r="BR225" s="56"/>
      <c r="BS225" s="57"/>
      <c r="BT225" s="58"/>
      <c r="BU225" s="35"/>
      <c r="BV225" s="56"/>
      <c r="BW225" s="57"/>
      <c r="BX225" s="58"/>
    </row>
    <row r="226" spans="1:76" x14ac:dyDescent="0.2">
      <c r="A226" s="4">
        <f t="shared" si="128"/>
        <v>2200000</v>
      </c>
      <c r="B226" s="4">
        <f t="shared" si="125"/>
        <v>2210000</v>
      </c>
      <c r="D226" s="7">
        <f t="shared" si="129"/>
        <v>10000</v>
      </c>
      <c r="E226" s="57">
        <v>6846</v>
      </c>
      <c r="F226" s="9">
        <f t="shared" si="119"/>
        <v>3154</v>
      </c>
      <c r="G226" s="58">
        <v>81283</v>
      </c>
      <c r="H226" s="9">
        <f t="shared" si="120"/>
        <v>11.873064563248612</v>
      </c>
      <c r="I226" s="9">
        <f t="shared" si="121"/>
        <v>8.1282999999999994</v>
      </c>
      <c r="J226" s="4"/>
      <c r="K226" s="59">
        <v>3831</v>
      </c>
      <c r="L226" s="27">
        <f t="shared" si="130"/>
        <v>6169</v>
      </c>
      <c r="M226" s="57">
        <v>21042</v>
      </c>
      <c r="N226" s="30">
        <f t="shared" si="131"/>
        <v>-21033.8717</v>
      </c>
      <c r="O226" s="35"/>
      <c r="P226" s="7">
        <f t="shared" si="132"/>
        <v>24873</v>
      </c>
      <c r="Q226" s="57">
        <v>1994</v>
      </c>
      <c r="R226" s="58">
        <v>956</v>
      </c>
      <c r="S226" s="4"/>
      <c r="T226" s="59">
        <v>83143</v>
      </c>
      <c r="U226" s="58">
        <v>993464</v>
      </c>
      <c r="V226" s="35"/>
      <c r="W226" s="7">
        <f t="shared" si="133"/>
        <v>1076607</v>
      </c>
      <c r="X226" s="57">
        <v>539568</v>
      </c>
      <c r="Y226" s="58">
        <v>260032</v>
      </c>
      <c r="AA226" s="7">
        <f t="shared" si="122"/>
        <v>43.284163550838258</v>
      </c>
      <c r="AB226" s="4">
        <f t="shared" si="123"/>
        <v>270.59578736208624</v>
      </c>
      <c r="AC226" s="9">
        <f t="shared" si="124"/>
        <v>272</v>
      </c>
      <c r="AE226" s="7">
        <f t="shared" si="126"/>
        <v>134940577</v>
      </c>
      <c r="AF226" s="4">
        <f t="shared" si="138"/>
        <v>110582136</v>
      </c>
      <c r="AG226" s="9">
        <f t="shared" si="139"/>
        <v>31967616</v>
      </c>
      <c r="AI226" s="47">
        <f t="shared" si="110"/>
        <v>0.40204237526635306</v>
      </c>
      <c r="AJ226" s="48">
        <f t="shared" si="111"/>
        <v>5.0150451354062184</v>
      </c>
      <c r="AK226" s="49">
        <f t="shared" si="112"/>
        <v>10.460251046025105</v>
      </c>
      <c r="AM226" s="47">
        <f t="shared" si="113"/>
        <v>0.27523821010734534</v>
      </c>
      <c r="AN226" s="48">
        <f t="shared" si="114"/>
        <v>3.4332998996990973</v>
      </c>
      <c r="AO226" s="49">
        <f t="shared" si="115"/>
        <v>7.1610878661087867</v>
      </c>
      <c r="AQ226" s="59">
        <v>192866</v>
      </c>
      <c r="AR226" s="58">
        <v>5227600</v>
      </c>
      <c r="AS226" s="35"/>
      <c r="AT226" s="7">
        <f t="shared" si="134"/>
        <v>5420466</v>
      </c>
      <c r="AU226" s="57">
        <v>264906</v>
      </c>
      <c r="AV226" s="58">
        <v>258520</v>
      </c>
      <c r="AW226" s="35"/>
      <c r="AX226" s="7">
        <f t="shared" si="127"/>
        <v>397826233</v>
      </c>
      <c r="AY226" s="65">
        <f t="shared" si="140"/>
        <v>32489350</v>
      </c>
      <c r="AZ226" s="66">
        <f t="shared" si="141"/>
        <v>29186117</v>
      </c>
      <c r="BA226" s="35"/>
      <c r="BB226" s="7">
        <f t="shared" si="116"/>
        <v>217.92570256905077</v>
      </c>
      <c r="BC226" s="4">
        <f t="shared" si="117"/>
        <v>132.85155466399198</v>
      </c>
      <c r="BD226" s="9">
        <f t="shared" si="118"/>
        <v>270.41841004184101</v>
      </c>
      <c r="BE226" s="35"/>
      <c r="BF226" s="41">
        <f t="shared" si="135"/>
        <v>5.3204517228772161E-2</v>
      </c>
      <c r="BG226" s="43">
        <f t="shared" si="136"/>
        <v>3.2434461587888666E-2</v>
      </c>
      <c r="BH226" s="44">
        <f t="shared" si="137"/>
        <v>6.6020119639121341E-2</v>
      </c>
      <c r="BI226" s="35"/>
      <c r="BJ226" s="73" t="s">
        <v>47</v>
      </c>
      <c r="BK226" s="57"/>
      <c r="BL226" s="58"/>
      <c r="BM226" s="35"/>
      <c r="BN226" s="56"/>
      <c r="BO226" s="57"/>
      <c r="BP226" s="58"/>
      <c r="BQ226" s="35"/>
      <c r="BR226" s="56"/>
      <c r="BS226" s="57"/>
      <c r="BT226" s="58"/>
      <c r="BU226" s="35"/>
      <c r="BV226" s="56"/>
      <c r="BW226" s="57"/>
      <c r="BX226" s="58"/>
    </row>
    <row r="227" spans="1:76" x14ac:dyDescent="0.2">
      <c r="A227" s="4">
        <f t="shared" si="128"/>
        <v>2210000</v>
      </c>
      <c r="B227" s="4">
        <f t="shared" si="125"/>
        <v>2220000</v>
      </c>
      <c r="D227" s="7">
        <f t="shared" si="129"/>
        <v>10000</v>
      </c>
      <c r="E227" s="57">
        <v>6851</v>
      </c>
      <c r="F227" s="9">
        <f t="shared" si="119"/>
        <v>3149</v>
      </c>
      <c r="G227" s="58">
        <v>71389</v>
      </c>
      <c r="H227" s="9">
        <f t="shared" si="120"/>
        <v>10.420230623266676</v>
      </c>
      <c r="I227" s="9">
        <f t="shared" si="121"/>
        <v>7.1388999999999996</v>
      </c>
      <c r="J227" s="4"/>
      <c r="K227" s="59">
        <v>4228</v>
      </c>
      <c r="L227" s="27">
        <f t="shared" si="130"/>
        <v>5772</v>
      </c>
      <c r="M227" s="57">
        <v>22413</v>
      </c>
      <c r="N227" s="30">
        <f t="shared" si="131"/>
        <v>-22405.861099999998</v>
      </c>
      <c r="O227" s="35"/>
      <c r="P227" s="7">
        <f t="shared" si="132"/>
        <v>26641</v>
      </c>
      <c r="Q227" s="57">
        <v>1989</v>
      </c>
      <c r="R227" s="58">
        <v>861</v>
      </c>
      <c r="S227" s="4"/>
      <c r="T227" s="59">
        <v>99941</v>
      </c>
      <c r="U227" s="58">
        <v>1092568</v>
      </c>
      <c r="V227" s="35"/>
      <c r="W227" s="7">
        <f t="shared" si="133"/>
        <v>1192509</v>
      </c>
      <c r="X227" s="57">
        <v>538112</v>
      </c>
      <c r="Y227" s="58">
        <v>234192</v>
      </c>
      <c r="AA227" s="7">
        <f t="shared" si="122"/>
        <v>44.762171089673814</v>
      </c>
      <c r="AB227" s="4">
        <f t="shared" si="123"/>
        <v>270.54399195575667</v>
      </c>
      <c r="AC227" s="9">
        <f t="shared" si="124"/>
        <v>272</v>
      </c>
      <c r="AE227" s="7">
        <f t="shared" si="126"/>
        <v>136133086</v>
      </c>
      <c r="AF227" s="4">
        <f t="shared" si="138"/>
        <v>111120248</v>
      </c>
      <c r="AG227" s="9">
        <f t="shared" si="139"/>
        <v>32201808</v>
      </c>
      <c r="AI227" s="47">
        <f t="shared" si="110"/>
        <v>0.37536128523704065</v>
      </c>
      <c r="AJ227" s="48">
        <f t="shared" si="111"/>
        <v>5.0276520864756158</v>
      </c>
      <c r="AK227" s="49">
        <f t="shared" si="112"/>
        <v>11.614401858304298</v>
      </c>
      <c r="AM227" s="47">
        <f t="shared" si="113"/>
        <v>0.25716001651589654</v>
      </c>
      <c r="AN227" s="48">
        <f t="shared" si="114"/>
        <v>3.4444444444444446</v>
      </c>
      <c r="AO227" s="49">
        <f t="shared" si="115"/>
        <v>7.9570267131242742</v>
      </c>
      <c r="AQ227" s="59">
        <v>219852</v>
      </c>
      <c r="AR227" s="58">
        <v>5550760</v>
      </c>
      <c r="AS227" s="35"/>
      <c r="AT227" s="7">
        <f t="shared" si="134"/>
        <v>5770612</v>
      </c>
      <c r="AU227" s="57">
        <v>237074</v>
      </c>
      <c r="AV227" s="58">
        <v>220011</v>
      </c>
      <c r="AW227" s="35"/>
      <c r="AX227" s="7">
        <f t="shared" si="127"/>
        <v>403596845</v>
      </c>
      <c r="AY227" s="65">
        <f t="shared" si="140"/>
        <v>32726424</v>
      </c>
      <c r="AZ227" s="66">
        <f t="shared" si="141"/>
        <v>29406128</v>
      </c>
      <c r="BA227" s="35"/>
      <c r="BB227" s="7">
        <f t="shared" si="116"/>
        <v>216.60643369242896</v>
      </c>
      <c r="BC227" s="4">
        <f t="shared" si="117"/>
        <v>119.19255907491201</v>
      </c>
      <c r="BD227" s="9">
        <f t="shared" si="118"/>
        <v>255.52961672473867</v>
      </c>
      <c r="BE227" s="35"/>
      <c r="BF227" s="41">
        <f t="shared" si="135"/>
        <v>5.2882430100690665E-2</v>
      </c>
      <c r="BG227" s="43">
        <f t="shared" si="136"/>
        <v>2.909974586789844E-2</v>
      </c>
      <c r="BH227" s="44">
        <f t="shared" si="137"/>
        <v>6.2385160333188153E-2</v>
      </c>
      <c r="BI227" s="35"/>
      <c r="BJ227" s="73" t="s">
        <v>47</v>
      </c>
      <c r="BK227" s="57"/>
      <c r="BL227" s="58"/>
      <c r="BM227" s="35"/>
      <c r="BN227" s="56"/>
      <c r="BO227" s="57"/>
      <c r="BP227" s="58"/>
      <c r="BQ227" s="35"/>
      <c r="BR227" s="56"/>
      <c r="BS227" s="57"/>
      <c r="BT227" s="58"/>
      <c r="BU227" s="35"/>
      <c r="BV227" s="56"/>
      <c r="BW227" s="57"/>
      <c r="BX227" s="58"/>
    </row>
    <row r="228" spans="1:76" x14ac:dyDescent="0.2">
      <c r="A228" s="4">
        <f t="shared" si="128"/>
        <v>2220000</v>
      </c>
      <c r="B228" s="4">
        <f t="shared" si="125"/>
        <v>2230000</v>
      </c>
      <c r="D228" s="7">
        <f t="shared" si="129"/>
        <v>10000</v>
      </c>
      <c r="E228" s="57">
        <v>7406</v>
      </c>
      <c r="F228" s="9">
        <f t="shared" si="119"/>
        <v>2594</v>
      </c>
      <c r="G228" s="58">
        <v>97562</v>
      </c>
      <c r="H228" s="9">
        <f t="shared" si="120"/>
        <v>13.173372940858764</v>
      </c>
      <c r="I228" s="9">
        <f t="shared" si="121"/>
        <v>9.7561999999999998</v>
      </c>
      <c r="J228" s="4"/>
      <c r="K228" s="59">
        <v>4974</v>
      </c>
      <c r="L228" s="27">
        <f t="shared" si="130"/>
        <v>5026</v>
      </c>
      <c r="M228" s="57">
        <v>30693</v>
      </c>
      <c r="N228" s="30">
        <f t="shared" si="131"/>
        <v>-30683.2438</v>
      </c>
      <c r="O228" s="35"/>
      <c r="P228" s="7">
        <f t="shared" si="132"/>
        <v>35667</v>
      </c>
      <c r="Q228" s="57">
        <v>1994</v>
      </c>
      <c r="R228" s="58">
        <v>1084</v>
      </c>
      <c r="S228" s="4"/>
      <c r="T228" s="59">
        <v>133517</v>
      </c>
      <c r="U228" s="58">
        <v>1288776</v>
      </c>
      <c r="V228" s="35"/>
      <c r="W228" s="7">
        <f t="shared" si="133"/>
        <v>1422293</v>
      </c>
      <c r="X228" s="57">
        <v>540464</v>
      </c>
      <c r="Y228" s="58">
        <v>294848</v>
      </c>
      <c r="AA228" s="7">
        <f t="shared" si="122"/>
        <v>39.877001149521966</v>
      </c>
      <c r="AB228" s="4">
        <f t="shared" si="123"/>
        <v>271.04513540621866</v>
      </c>
      <c r="AC228" s="9">
        <f t="shared" si="124"/>
        <v>272</v>
      </c>
      <c r="AE228" s="7">
        <f t="shared" si="126"/>
        <v>137555379</v>
      </c>
      <c r="AF228" s="4">
        <f t="shared" si="138"/>
        <v>111660712</v>
      </c>
      <c r="AG228" s="9">
        <f t="shared" si="139"/>
        <v>32496656</v>
      </c>
      <c r="AI228" s="47">
        <f t="shared" si="110"/>
        <v>0.28037121148400485</v>
      </c>
      <c r="AJ228" s="48">
        <f t="shared" si="111"/>
        <v>5.0150451354062184</v>
      </c>
      <c r="AK228" s="49">
        <f t="shared" si="112"/>
        <v>9.2250922509225095</v>
      </c>
      <c r="AM228" s="47">
        <f t="shared" si="113"/>
        <v>0.20764291922505398</v>
      </c>
      <c r="AN228" s="48">
        <f t="shared" si="114"/>
        <v>3.7141424272818457</v>
      </c>
      <c r="AO228" s="49">
        <f t="shared" si="115"/>
        <v>6.8321033210332107</v>
      </c>
      <c r="AQ228" s="59">
        <v>305894</v>
      </c>
      <c r="AR228" s="58">
        <v>7540584</v>
      </c>
      <c r="AS228" s="35"/>
      <c r="AT228" s="7">
        <f t="shared" si="134"/>
        <v>7846478</v>
      </c>
      <c r="AU228" s="57">
        <v>289729</v>
      </c>
      <c r="AV228" s="58">
        <v>281221</v>
      </c>
      <c r="AW228" s="35"/>
      <c r="AX228" s="7">
        <f t="shared" si="127"/>
        <v>411443323</v>
      </c>
      <c r="AY228" s="65">
        <f t="shared" si="140"/>
        <v>33016153</v>
      </c>
      <c r="AZ228" s="66">
        <f t="shared" si="141"/>
        <v>29687349</v>
      </c>
      <c r="BA228" s="35"/>
      <c r="BB228" s="7">
        <f t="shared" si="116"/>
        <v>219.99265427425911</v>
      </c>
      <c r="BC228" s="4">
        <f t="shared" si="117"/>
        <v>145.30040120361085</v>
      </c>
      <c r="BD228" s="9">
        <f t="shared" si="118"/>
        <v>259.42896678966792</v>
      </c>
      <c r="BE228" s="35"/>
      <c r="BF228" s="41">
        <f t="shared" si="135"/>
        <v>5.370914410992654E-2</v>
      </c>
      <c r="BG228" s="43">
        <f t="shared" si="136"/>
        <v>3.5473730762600304E-2</v>
      </c>
      <c r="BH228" s="44">
        <f t="shared" si="137"/>
        <v>6.3337150095133771E-2</v>
      </c>
      <c r="BI228" s="35"/>
      <c r="BJ228" s="73" t="s">
        <v>47</v>
      </c>
      <c r="BK228" s="57"/>
      <c r="BL228" s="58"/>
      <c r="BM228" s="35"/>
      <c r="BN228" s="56"/>
      <c r="BO228" s="57"/>
      <c r="BP228" s="58"/>
      <c r="BQ228" s="35"/>
      <c r="BR228" s="56"/>
      <c r="BS228" s="57"/>
      <c r="BT228" s="58"/>
      <c r="BU228" s="35"/>
      <c r="BV228" s="56"/>
      <c r="BW228" s="57"/>
      <c r="BX228" s="58"/>
    </row>
    <row r="229" spans="1:76" x14ac:dyDescent="0.2">
      <c r="A229" s="4">
        <f t="shared" si="128"/>
        <v>2230000</v>
      </c>
      <c r="B229" s="4">
        <f t="shared" si="125"/>
        <v>2240000</v>
      </c>
      <c r="D229" s="7">
        <f t="shared" si="129"/>
        <v>10000</v>
      </c>
      <c r="E229" s="57">
        <v>6934</v>
      </c>
      <c r="F229" s="9">
        <f t="shared" si="119"/>
        <v>3066</v>
      </c>
      <c r="G229" s="58">
        <v>72633</v>
      </c>
      <c r="H229" s="9">
        <f t="shared" si="120"/>
        <v>10.474906259013556</v>
      </c>
      <c r="I229" s="9">
        <f t="shared" si="121"/>
        <v>7.2633000000000001</v>
      </c>
      <c r="J229" s="4"/>
      <c r="K229" s="59">
        <v>3447</v>
      </c>
      <c r="L229" s="27">
        <f t="shared" si="130"/>
        <v>6553</v>
      </c>
      <c r="M229" s="57">
        <v>16083</v>
      </c>
      <c r="N229" s="30">
        <f t="shared" si="131"/>
        <v>-16075.736699999999</v>
      </c>
      <c r="O229" s="35"/>
      <c r="P229" s="7">
        <f t="shared" si="132"/>
        <v>19530</v>
      </c>
      <c r="Q229" s="57">
        <v>1994</v>
      </c>
      <c r="R229" s="58">
        <v>889</v>
      </c>
      <c r="S229" s="4"/>
      <c r="T229" s="59">
        <v>60508</v>
      </c>
      <c r="U229" s="58">
        <v>887512</v>
      </c>
      <c r="V229" s="35"/>
      <c r="W229" s="7">
        <f t="shared" si="133"/>
        <v>948020</v>
      </c>
      <c r="X229" s="57">
        <v>538792</v>
      </c>
      <c r="Y229" s="58">
        <v>241808</v>
      </c>
      <c r="AA229" s="7">
        <f t="shared" si="122"/>
        <v>48.541730670762931</v>
      </c>
      <c r="AB229" s="4">
        <f t="shared" si="123"/>
        <v>270.20661985957872</v>
      </c>
      <c r="AC229" s="9">
        <f t="shared" si="124"/>
        <v>272</v>
      </c>
      <c r="AE229" s="7">
        <f t="shared" si="126"/>
        <v>138503399</v>
      </c>
      <c r="AF229" s="4">
        <f t="shared" si="138"/>
        <v>112199504</v>
      </c>
      <c r="AG229" s="9">
        <f t="shared" si="139"/>
        <v>32738464</v>
      </c>
      <c r="AI229" s="47">
        <f t="shared" si="110"/>
        <v>0.51203277009728621</v>
      </c>
      <c r="AJ229" s="48">
        <f t="shared" si="111"/>
        <v>5.0150451354062184</v>
      </c>
      <c r="AK229" s="49">
        <f t="shared" si="112"/>
        <v>11.24859392575928</v>
      </c>
      <c r="AM229" s="47">
        <f t="shared" si="113"/>
        <v>0.35504352278545825</v>
      </c>
      <c r="AN229" s="48">
        <f t="shared" si="114"/>
        <v>3.4774322968906719</v>
      </c>
      <c r="AO229" s="49">
        <f t="shared" si="115"/>
        <v>7.799775028121485</v>
      </c>
      <c r="AQ229" s="59">
        <v>139362</v>
      </c>
      <c r="AR229" s="58">
        <v>3997904</v>
      </c>
      <c r="AS229" s="35"/>
      <c r="AT229" s="7">
        <f t="shared" si="134"/>
        <v>4137266</v>
      </c>
      <c r="AU229" s="57">
        <v>245869</v>
      </c>
      <c r="AV229" s="58">
        <v>239241</v>
      </c>
      <c r="AW229" s="35"/>
      <c r="AX229" s="7">
        <f t="shared" si="127"/>
        <v>415580589</v>
      </c>
      <c r="AY229" s="65">
        <f t="shared" si="140"/>
        <v>33262022</v>
      </c>
      <c r="AZ229" s="66">
        <f t="shared" si="141"/>
        <v>29926590</v>
      </c>
      <c r="BA229" s="35"/>
      <c r="BB229" s="7">
        <f t="shared" si="116"/>
        <v>211.84157706093191</v>
      </c>
      <c r="BC229" s="4">
        <f t="shared" si="117"/>
        <v>123.30441323971915</v>
      </c>
      <c r="BD229" s="9">
        <f t="shared" si="118"/>
        <v>269.11248593925757</v>
      </c>
      <c r="BE229" s="35"/>
      <c r="BF229" s="41">
        <f t="shared" si="135"/>
        <v>5.171913502464158E-2</v>
      </c>
      <c r="BG229" s="43">
        <f t="shared" si="136"/>
        <v>3.0103616513603309E-2</v>
      </c>
      <c r="BH229" s="44">
        <f t="shared" si="137"/>
        <v>6.5701290512514054E-2</v>
      </c>
      <c r="BI229" s="35"/>
      <c r="BJ229" s="73" t="s">
        <v>47</v>
      </c>
      <c r="BK229" s="57"/>
      <c r="BL229" s="58"/>
      <c r="BM229" s="35"/>
      <c r="BN229" s="56"/>
      <c r="BO229" s="57"/>
      <c r="BP229" s="58"/>
      <c r="BQ229" s="35"/>
      <c r="BR229" s="56"/>
      <c r="BS229" s="57"/>
      <c r="BT229" s="58"/>
      <c r="BU229" s="35"/>
      <c r="BV229" s="56"/>
      <c r="BW229" s="57"/>
      <c r="BX229" s="58"/>
    </row>
    <row r="230" spans="1:76" x14ac:dyDescent="0.2">
      <c r="A230" s="4">
        <f t="shared" si="128"/>
        <v>2240000</v>
      </c>
      <c r="B230" s="4">
        <f t="shared" si="125"/>
        <v>2250000</v>
      </c>
      <c r="D230" s="7">
        <f t="shared" si="129"/>
        <v>10000</v>
      </c>
      <c r="E230" s="57">
        <v>6930</v>
      </c>
      <c r="F230" s="9">
        <f t="shared" si="119"/>
        <v>3070</v>
      </c>
      <c r="G230" s="58">
        <v>70941</v>
      </c>
      <c r="H230" s="9">
        <f t="shared" si="120"/>
        <v>10.236796536796536</v>
      </c>
      <c r="I230" s="9">
        <f t="shared" si="121"/>
        <v>7.0941000000000001</v>
      </c>
      <c r="J230" s="4"/>
      <c r="K230" s="59">
        <v>3576</v>
      </c>
      <c r="L230" s="27">
        <f t="shared" si="130"/>
        <v>6424</v>
      </c>
      <c r="M230" s="57">
        <v>17012</v>
      </c>
      <c r="N230" s="30">
        <f t="shared" si="131"/>
        <v>-17004.905900000002</v>
      </c>
      <c r="O230" s="35"/>
      <c r="P230" s="7">
        <f t="shared" si="132"/>
        <v>20588</v>
      </c>
      <c r="Q230" s="57">
        <v>1989</v>
      </c>
      <c r="R230" s="58">
        <v>935</v>
      </c>
      <c r="S230" s="4"/>
      <c r="T230" s="59">
        <v>66908</v>
      </c>
      <c r="U230" s="58">
        <v>920480</v>
      </c>
      <c r="V230" s="35"/>
      <c r="W230" s="7">
        <f t="shared" si="133"/>
        <v>987388</v>
      </c>
      <c r="X230" s="57">
        <v>538000</v>
      </c>
      <c r="Y230" s="58">
        <v>254320</v>
      </c>
      <c r="AA230" s="7">
        <f t="shared" si="122"/>
        <v>47.959393821643673</v>
      </c>
      <c r="AB230" s="4">
        <f t="shared" si="123"/>
        <v>270.48768225238814</v>
      </c>
      <c r="AC230" s="9">
        <f t="shared" si="124"/>
        <v>272</v>
      </c>
      <c r="AE230" s="7">
        <f t="shared" si="126"/>
        <v>139490787</v>
      </c>
      <c r="AF230" s="4">
        <f t="shared" si="138"/>
        <v>112737504</v>
      </c>
      <c r="AG230" s="9">
        <f t="shared" si="139"/>
        <v>32992784</v>
      </c>
      <c r="AI230" s="47">
        <f t="shared" si="110"/>
        <v>0.48571983679813485</v>
      </c>
      <c r="AJ230" s="48">
        <f t="shared" si="111"/>
        <v>5.0276520864756158</v>
      </c>
      <c r="AK230" s="49">
        <f t="shared" si="112"/>
        <v>10.695187165775401</v>
      </c>
      <c r="AM230" s="47">
        <f t="shared" si="113"/>
        <v>0.33660384690110745</v>
      </c>
      <c r="AN230" s="48">
        <f t="shared" si="114"/>
        <v>3.4841628959276019</v>
      </c>
      <c r="AO230" s="49">
        <f t="shared" si="115"/>
        <v>7.4117647058823533</v>
      </c>
      <c r="AQ230" s="59">
        <v>152792</v>
      </c>
      <c r="AR230" s="58">
        <v>4222440</v>
      </c>
      <c r="AS230" s="35"/>
      <c r="AT230" s="7">
        <f t="shared" si="134"/>
        <v>4375232</v>
      </c>
      <c r="AU230" s="57">
        <v>252351</v>
      </c>
      <c r="AV230" s="58">
        <v>244043</v>
      </c>
      <c r="AW230" s="35"/>
      <c r="AX230" s="7">
        <f t="shared" si="127"/>
        <v>419955821</v>
      </c>
      <c r="AY230" s="65">
        <f t="shared" si="140"/>
        <v>33514373</v>
      </c>
      <c r="AZ230" s="66">
        <f t="shared" si="141"/>
        <v>30170633</v>
      </c>
      <c r="BA230" s="35"/>
      <c r="BB230" s="7">
        <f t="shared" si="116"/>
        <v>212.51369729939771</v>
      </c>
      <c r="BC230" s="4">
        <f t="shared" si="117"/>
        <v>126.87330316742081</v>
      </c>
      <c r="BD230" s="9">
        <f t="shared" si="118"/>
        <v>261.00855614973261</v>
      </c>
      <c r="BE230" s="35"/>
      <c r="BF230" s="41">
        <f t="shared" si="135"/>
        <v>5.1883226879735768E-2</v>
      </c>
      <c r="BG230" s="43">
        <f t="shared" si="136"/>
        <v>3.0974927531108597E-2</v>
      </c>
      <c r="BH230" s="44">
        <f t="shared" si="137"/>
        <v>6.3722792028743314E-2</v>
      </c>
      <c r="BI230" s="35"/>
      <c r="BJ230" s="73" t="s">
        <v>47</v>
      </c>
      <c r="BK230" s="57"/>
      <c r="BL230" s="58"/>
      <c r="BM230" s="35"/>
      <c r="BN230" s="56"/>
      <c r="BO230" s="57"/>
      <c r="BP230" s="58"/>
      <c r="BQ230" s="35"/>
      <c r="BR230" s="56"/>
      <c r="BS230" s="57"/>
      <c r="BT230" s="58"/>
      <c r="BU230" s="35"/>
      <c r="BV230" s="56"/>
      <c r="BW230" s="57"/>
      <c r="BX230" s="58"/>
    </row>
    <row r="231" spans="1:76" x14ac:dyDescent="0.2">
      <c r="A231" s="4">
        <f t="shared" si="128"/>
        <v>2250000</v>
      </c>
      <c r="B231" s="4">
        <f t="shared" si="125"/>
        <v>2260000</v>
      </c>
      <c r="D231" s="7">
        <f t="shared" si="129"/>
        <v>10000</v>
      </c>
      <c r="E231" s="57">
        <v>7630</v>
      </c>
      <c r="F231" s="9">
        <f t="shared" si="119"/>
        <v>2370</v>
      </c>
      <c r="G231" s="58">
        <v>83657</v>
      </c>
      <c r="H231" s="9">
        <f t="shared" si="120"/>
        <v>10.964220183486239</v>
      </c>
      <c r="I231" s="9">
        <f t="shared" si="121"/>
        <v>8.3657000000000004</v>
      </c>
      <c r="J231" s="4"/>
      <c r="K231" s="59">
        <v>4649</v>
      </c>
      <c r="L231" s="27">
        <f t="shared" si="130"/>
        <v>5351</v>
      </c>
      <c r="M231" s="57">
        <v>23480</v>
      </c>
      <c r="N231" s="30">
        <f t="shared" si="131"/>
        <v>-23471.634300000002</v>
      </c>
      <c r="O231" s="35"/>
      <c r="P231" s="7">
        <f t="shared" si="132"/>
        <v>28129</v>
      </c>
      <c r="Q231" s="57">
        <v>1996</v>
      </c>
      <c r="R231" s="58">
        <v>992</v>
      </c>
      <c r="S231" s="4"/>
      <c r="T231" s="59">
        <v>111013</v>
      </c>
      <c r="U231" s="58">
        <v>1206288</v>
      </c>
      <c r="V231" s="35"/>
      <c r="W231" s="7">
        <f t="shared" si="133"/>
        <v>1317301</v>
      </c>
      <c r="X231" s="57">
        <v>540800</v>
      </c>
      <c r="Y231" s="58">
        <v>269824</v>
      </c>
      <c r="AA231" s="7">
        <f t="shared" si="122"/>
        <v>46.830708521454724</v>
      </c>
      <c r="AB231" s="4">
        <f t="shared" si="123"/>
        <v>270.94188376753505</v>
      </c>
      <c r="AC231" s="9">
        <f t="shared" si="124"/>
        <v>272</v>
      </c>
      <c r="AE231" s="7">
        <f t="shared" si="126"/>
        <v>140808088</v>
      </c>
      <c r="AF231" s="4">
        <f t="shared" si="138"/>
        <v>113278304</v>
      </c>
      <c r="AG231" s="9">
        <f t="shared" si="139"/>
        <v>33262608</v>
      </c>
      <c r="AI231" s="47">
        <f t="shared" si="110"/>
        <v>0.35550499484517756</v>
      </c>
      <c r="AJ231" s="48">
        <f t="shared" si="111"/>
        <v>5.0100200400801604</v>
      </c>
      <c r="AK231" s="49">
        <f t="shared" si="112"/>
        <v>10.080645161290322</v>
      </c>
      <c r="AM231" s="47">
        <f t="shared" si="113"/>
        <v>0.27125031106687048</v>
      </c>
      <c r="AN231" s="48">
        <f t="shared" si="114"/>
        <v>3.8226452905811623</v>
      </c>
      <c r="AO231" s="49">
        <f t="shared" si="115"/>
        <v>7.691532258064516</v>
      </c>
      <c r="AQ231" s="59">
        <v>228326</v>
      </c>
      <c r="AR231" s="58">
        <v>5786144</v>
      </c>
      <c r="AS231" s="35"/>
      <c r="AT231" s="7">
        <f t="shared" si="134"/>
        <v>6014470</v>
      </c>
      <c r="AU231" s="57">
        <v>265668</v>
      </c>
      <c r="AV231" s="58">
        <v>257563</v>
      </c>
      <c r="AW231" s="35"/>
      <c r="AX231" s="7">
        <f t="shared" si="127"/>
        <v>425970291</v>
      </c>
      <c r="AY231" s="65">
        <f t="shared" si="140"/>
        <v>33780041</v>
      </c>
      <c r="AZ231" s="66">
        <f t="shared" si="141"/>
        <v>30428196</v>
      </c>
      <c r="BA231" s="35"/>
      <c r="BB231" s="7">
        <f t="shared" si="116"/>
        <v>213.81741263464752</v>
      </c>
      <c r="BC231" s="4">
        <f t="shared" si="117"/>
        <v>133.10020040080161</v>
      </c>
      <c r="BD231" s="9">
        <f t="shared" si="118"/>
        <v>259.64012096774195</v>
      </c>
      <c r="BE231" s="35"/>
      <c r="BF231" s="41">
        <f t="shared" si="135"/>
        <v>5.2201516756505743E-2</v>
      </c>
      <c r="BG231" s="43">
        <f t="shared" si="136"/>
        <v>3.2495166113476956E-2</v>
      </c>
      <c r="BH231" s="44">
        <f t="shared" si="137"/>
        <v>6.3388701408140125E-2</v>
      </c>
      <c r="BI231" s="35"/>
      <c r="BJ231" s="73" t="s">
        <v>47</v>
      </c>
      <c r="BK231" s="57"/>
      <c r="BL231" s="58"/>
      <c r="BM231" s="35"/>
      <c r="BN231" s="56"/>
      <c r="BO231" s="57"/>
      <c r="BP231" s="58"/>
      <c r="BQ231" s="35"/>
      <c r="BR231" s="56"/>
      <c r="BS231" s="57"/>
      <c r="BT231" s="58"/>
      <c r="BU231" s="35"/>
      <c r="BV231" s="56"/>
      <c r="BW231" s="57"/>
      <c r="BX231" s="58"/>
    </row>
    <row r="232" spans="1:76" x14ac:dyDescent="0.2">
      <c r="A232" s="4">
        <f t="shared" si="128"/>
        <v>2260000</v>
      </c>
      <c r="B232" s="4">
        <f t="shared" si="125"/>
        <v>2270000</v>
      </c>
      <c r="D232" s="7">
        <f t="shared" si="129"/>
        <v>10000</v>
      </c>
      <c r="E232" s="57">
        <v>7605</v>
      </c>
      <c r="F232" s="9">
        <f t="shared" si="119"/>
        <v>2395</v>
      </c>
      <c r="G232" s="58">
        <v>91742</v>
      </c>
      <c r="H232" s="9">
        <f t="shared" si="120"/>
        <v>12.063379355687047</v>
      </c>
      <c r="I232" s="9">
        <f t="shared" si="121"/>
        <v>9.1742000000000008</v>
      </c>
      <c r="J232" s="4"/>
      <c r="K232" s="59">
        <v>5169</v>
      </c>
      <c r="L232" s="27">
        <f t="shared" si="130"/>
        <v>4831</v>
      </c>
      <c r="M232" s="57">
        <v>30341</v>
      </c>
      <c r="N232" s="30">
        <f t="shared" si="131"/>
        <v>-30331.825799999999</v>
      </c>
      <c r="O232" s="35"/>
      <c r="P232" s="7">
        <f t="shared" si="132"/>
        <v>35510</v>
      </c>
      <c r="Q232" s="57">
        <v>1993</v>
      </c>
      <c r="R232" s="58">
        <v>968</v>
      </c>
      <c r="S232" s="4"/>
      <c r="T232" s="59">
        <v>142015</v>
      </c>
      <c r="U232" s="58">
        <v>1345152</v>
      </c>
      <c r="V232" s="35"/>
      <c r="W232" s="7">
        <f t="shared" si="133"/>
        <v>1487167</v>
      </c>
      <c r="X232" s="57">
        <v>539560</v>
      </c>
      <c r="Y232" s="58">
        <v>263296</v>
      </c>
      <c r="AA232" s="7">
        <f t="shared" si="122"/>
        <v>41.880230920867362</v>
      </c>
      <c r="AB232" s="4">
        <f t="shared" si="123"/>
        <v>270.72754641244353</v>
      </c>
      <c r="AC232" s="9">
        <f t="shared" si="124"/>
        <v>272</v>
      </c>
      <c r="AE232" s="7">
        <f t="shared" si="126"/>
        <v>142295255</v>
      </c>
      <c r="AF232" s="4">
        <f t="shared" si="138"/>
        <v>113817864</v>
      </c>
      <c r="AG232" s="9">
        <f t="shared" si="139"/>
        <v>33525904</v>
      </c>
      <c r="AI232" s="47">
        <f t="shared" si="110"/>
        <v>0.28161081385525205</v>
      </c>
      <c r="AJ232" s="48">
        <f t="shared" si="111"/>
        <v>5.0175614651279474</v>
      </c>
      <c r="AK232" s="49">
        <f t="shared" si="112"/>
        <v>10.330578512396695</v>
      </c>
      <c r="AM232" s="47">
        <f t="shared" si="113"/>
        <v>0.21416502393691919</v>
      </c>
      <c r="AN232" s="48">
        <f t="shared" si="114"/>
        <v>3.8158554942298042</v>
      </c>
      <c r="AO232" s="49">
        <f t="shared" si="115"/>
        <v>7.8564049586776861</v>
      </c>
      <c r="AQ232" s="59">
        <v>311346</v>
      </c>
      <c r="AR232" s="58">
        <v>7509360</v>
      </c>
      <c r="AS232" s="35"/>
      <c r="AT232" s="7">
        <f t="shared" si="134"/>
        <v>7820706</v>
      </c>
      <c r="AU232" s="57">
        <v>264874</v>
      </c>
      <c r="AV232" s="58">
        <v>255922</v>
      </c>
      <c r="AW232" s="35"/>
      <c r="AX232" s="7">
        <f t="shared" si="127"/>
        <v>433790997</v>
      </c>
      <c r="AY232" s="65">
        <f t="shared" si="140"/>
        <v>34044915</v>
      </c>
      <c r="AZ232" s="66">
        <f t="shared" si="141"/>
        <v>30684118</v>
      </c>
      <c r="BA232" s="35"/>
      <c r="BB232" s="7">
        <f t="shared" si="116"/>
        <v>220.23953815826528</v>
      </c>
      <c r="BC232" s="4">
        <f t="shared" si="117"/>
        <v>132.90215755143001</v>
      </c>
      <c r="BD232" s="9">
        <f t="shared" si="118"/>
        <v>264.3822314049587</v>
      </c>
      <c r="BE232" s="35"/>
      <c r="BF232" s="41">
        <f t="shared" si="135"/>
        <v>5.3769418495670233E-2</v>
      </c>
      <c r="BG232" s="43">
        <f t="shared" si="136"/>
        <v>3.2446815808454592E-2</v>
      </c>
      <c r="BH232" s="44">
        <f t="shared" si="137"/>
        <v>6.4546443214101246E-2</v>
      </c>
      <c r="BI232" s="35"/>
      <c r="BJ232" s="73" t="s">
        <v>47</v>
      </c>
      <c r="BK232" s="57"/>
      <c r="BL232" s="58"/>
      <c r="BM232" s="35"/>
      <c r="BN232" s="56"/>
      <c r="BO232" s="57"/>
      <c r="BP232" s="58"/>
      <c r="BQ232" s="35"/>
      <c r="BR232" s="56"/>
      <c r="BS232" s="57"/>
      <c r="BT232" s="58"/>
      <c r="BU232" s="35"/>
      <c r="BV232" s="56"/>
      <c r="BW232" s="57"/>
      <c r="BX232" s="58"/>
    </row>
    <row r="233" spans="1:76" x14ac:dyDescent="0.2">
      <c r="A233" s="4">
        <f t="shared" si="128"/>
        <v>2270000</v>
      </c>
      <c r="B233" s="4">
        <f t="shared" si="125"/>
        <v>2280000</v>
      </c>
      <c r="D233" s="7">
        <f t="shared" si="129"/>
        <v>10000</v>
      </c>
      <c r="E233" s="57">
        <v>7585</v>
      </c>
      <c r="F233" s="9">
        <f t="shared" si="119"/>
        <v>2415</v>
      </c>
      <c r="G233" s="58">
        <v>76027</v>
      </c>
      <c r="H233" s="9">
        <f t="shared" si="120"/>
        <v>10.023335530652604</v>
      </c>
      <c r="I233" s="9">
        <f t="shared" si="121"/>
        <v>7.6026999999999996</v>
      </c>
      <c r="J233" s="4"/>
      <c r="K233" s="59">
        <v>4266</v>
      </c>
      <c r="L233" s="27">
        <f t="shared" si="130"/>
        <v>5734</v>
      </c>
      <c r="M233" s="57">
        <v>20668</v>
      </c>
      <c r="N233" s="30">
        <f t="shared" si="131"/>
        <v>-20660.397300000001</v>
      </c>
      <c r="O233" s="35"/>
      <c r="P233" s="7">
        <f t="shared" si="132"/>
        <v>24934</v>
      </c>
      <c r="Q233" s="57">
        <v>1998</v>
      </c>
      <c r="R233" s="58">
        <v>980</v>
      </c>
      <c r="S233" s="4"/>
      <c r="T233" s="59">
        <v>91280</v>
      </c>
      <c r="U233" s="58">
        <v>1105016</v>
      </c>
      <c r="V233" s="35"/>
      <c r="W233" s="7">
        <f t="shared" si="133"/>
        <v>1196296</v>
      </c>
      <c r="X233" s="57">
        <v>541200</v>
      </c>
      <c r="Y233" s="58">
        <v>266560</v>
      </c>
      <c r="AA233" s="7">
        <f t="shared" si="122"/>
        <v>47.978503248576239</v>
      </c>
      <c r="AB233" s="4">
        <f t="shared" si="123"/>
        <v>270.87087087087087</v>
      </c>
      <c r="AC233" s="9">
        <f t="shared" si="124"/>
        <v>272</v>
      </c>
      <c r="AE233" s="7">
        <f t="shared" si="126"/>
        <v>143491551</v>
      </c>
      <c r="AF233" s="4">
        <f t="shared" si="138"/>
        <v>114359064</v>
      </c>
      <c r="AG233" s="9">
        <f t="shared" si="139"/>
        <v>33792464</v>
      </c>
      <c r="AI233" s="47">
        <f t="shared" si="110"/>
        <v>0.40105879521937915</v>
      </c>
      <c r="AJ233" s="48">
        <f t="shared" si="111"/>
        <v>5.005005005005005</v>
      </c>
      <c r="AK233" s="49">
        <f t="shared" si="112"/>
        <v>10.204081632653061</v>
      </c>
      <c r="AM233" s="47">
        <f t="shared" si="113"/>
        <v>0.30420309617389907</v>
      </c>
      <c r="AN233" s="48">
        <f t="shared" si="114"/>
        <v>3.7962962962962963</v>
      </c>
      <c r="AO233" s="49">
        <f t="shared" si="115"/>
        <v>7.7397959183673466</v>
      </c>
      <c r="AQ233" s="59">
        <v>200046</v>
      </c>
      <c r="AR233" s="58">
        <v>5130608</v>
      </c>
      <c r="AS233" s="35"/>
      <c r="AT233" s="7">
        <f t="shared" si="134"/>
        <v>5330654</v>
      </c>
      <c r="AU233" s="57">
        <v>260806</v>
      </c>
      <c r="AV233" s="58">
        <v>252057</v>
      </c>
      <c r="AW233" s="35"/>
      <c r="AX233" s="7">
        <f t="shared" si="127"/>
        <v>439121651</v>
      </c>
      <c r="AY233" s="65">
        <f t="shared" si="140"/>
        <v>34305721</v>
      </c>
      <c r="AZ233" s="66">
        <f t="shared" si="141"/>
        <v>30936175</v>
      </c>
      <c r="BA233" s="35"/>
      <c r="BB233" s="7">
        <f t="shared" si="116"/>
        <v>213.79056709713643</v>
      </c>
      <c r="BC233" s="4">
        <f t="shared" si="117"/>
        <v>130.53353353353353</v>
      </c>
      <c r="BD233" s="9">
        <f t="shared" si="118"/>
        <v>257.20102040816329</v>
      </c>
      <c r="BE233" s="35"/>
      <c r="BF233" s="41">
        <f t="shared" si="135"/>
        <v>5.2194962670199324E-2</v>
      </c>
      <c r="BG233" s="43">
        <f t="shared" si="136"/>
        <v>3.1868538460335334E-2</v>
      </c>
      <c r="BH233" s="44">
        <f t="shared" si="137"/>
        <v>6.279321787308674E-2</v>
      </c>
      <c r="BI233" s="35"/>
      <c r="BJ233" s="73" t="s">
        <v>47</v>
      </c>
      <c r="BK233" s="57"/>
      <c r="BL233" s="58"/>
      <c r="BM233" s="35"/>
      <c r="BN233" s="56"/>
      <c r="BO233" s="57"/>
      <c r="BP233" s="58"/>
      <c r="BQ233" s="35"/>
      <c r="BR233" s="56"/>
      <c r="BS233" s="57"/>
      <c r="BT233" s="58"/>
      <c r="BU233" s="35"/>
      <c r="BV233" s="56"/>
      <c r="BW233" s="57"/>
      <c r="BX233" s="58"/>
    </row>
    <row r="234" spans="1:76" x14ac:dyDescent="0.2">
      <c r="A234" s="4">
        <f t="shared" si="128"/>
        <v>2280000</v>
      </c>
      <c r="B234" s="4">
        <f t="shared" si="125"/>
        <v>2290000</v>
      </c>
      <c r="D234" s="7">
        <f t="shared" si="129"/>
        <v>10000</v>
      </c>
      <c r="E234" s="57">
        <v>6938</v>
      </c>
      <c r="F234" s="9">
        <f t="shared" si="119"/>
        <v>3062</v>
      </c>
      <c r="G234" s="58">
        <v>62192</v>
      </c>
      <c r="H234" s="9">
        <f t="shared" si="120"/>
        <v>8.9639665609685792</v>
      </c>
      <c r="I234" s="9">
        <f t="shared" si="121"/>
        <v>6.2191999999999998</v>
      </c>
      <c r="J234" s="4"/>
      <c r="K234" s="59">
        <v>3191</v>
      </c>
      <c r="L234" s="27">
        <f t="shared" si="130"/>
        <v>6809</v>
      </c>
      <c r="M234" s="57">
        <v>14409</v>
      </c>
      <c r="N234" s="30">
        <f t="shared" si="131"/>
        <v>-14402.7808</v>
      </c>
      <c r="O234" s="35"/>
      <c r="P234" s="7">
        <f t="shared" si="132"/>
        <v>17600</v>
      </c>
      <c r="Q234" s="57">
        <v>1974</v>
      </c>
      <c r="R234" s="58">
        <v>851</v>
      </c>
      <c r="S234" s="4"/>
      <c r="T234" s="59">
        <v>50978</v>
      </c>
      <c r="U234" s="58">
        <v>816512</v>
      </c>
      <c r="V234" s="35"/>
      <c r="W234" s="7">
        <f t="shared" si="133"/>
        <v>867490</v>
      </c>
      <c r="X234" s="57">
        <v>530760</v>
      </c>
      <c r="Y234" s="58">
        <v>231472</v>
      </c>
      <c r="AA234" s="7">
        <f t="shared" si="122"/>
        <v>49.289204545454545</v>
      </c>
      <c r="AB234" s="4">
        <f t="shared" si="123"/>
        <v>268.87537993920972</v>
      </c>
      <c r="AC234" s="9">
        <f t="shared" si="124"/>
        <v>272</v>
      </c>
      <c r="AE234" s="7">
        <f t="shared" si="126"/>
        <v>144359041</v>
      </c>
      <c r="AF234" s="4">
        <f t="shared" si="138"/>
        <v>114889824</v>
      </c>
      <c r="AG234" s="9">
        <f t="shared" si="139"/>
        <v>34023936</v>
      </c>
      <c r="AI234" s="47">
        <f t="shared" si="110"/>
        <v>0.56818181818181823</v>
      </c>
      <c r="AJ234" s="48">
        <f t="shared" si="111"/>
        <v>5.0658561296859173</v>
      </c>
      <c r="AK234" s="49">
        <f t="shared" si="112"/>
        <v>11.750881316098708</v>
      </c>
      <c r="AM234" s="47">
        <f t="shared" si="113"/>
        <v>0.39420454545454547</v>
      </c>
      <c r="AN234" s="48">
        <f t="shared" si="114"/>
        <v>3.5146909827760893</v>
      </c>
      <c r="AO234" s="49">
        <f t="shared" si="115"/>
        <v>8.1527614571092837</v>
      </c>
      <c r="AQ234" s="59">
        <v>120487</v>
      </c>
      <c r="AR234" s="58">
        <v>3573320</v>
      </c>
      <c r="AS234" s="35"/>
      <c r="AT234" s="7">
        <f t="shared" si="134"/>
        <v>3693807</v>
      </c>
      <c r="AU234" s="57">
        <v>241764</v>
      </c>
      <c r="AV234" s="58">
        <v>350985</v>
      </c>
      <c r="AW234" s="35"/>
      <c r="AX234" s="7">
        <f t="shared" si="127"/>
        <v>442815458</v>
      </c>
      <c r="AY234" s="65">
        <f t="shared" si="140"/>
        <v>34547485</v>
      </c>
      <c r="AZ234" s="66">
        <f t="shared" si="141"/>
        <v>31287160</v>
      </c>
      <c r="BA234" s="35"/>
      <c r="BB234" s="7">
        <f t="shared" si="116"/>
        <v>209.87539772727274</v>
      </c>
      <c r="BC234" s="4">
        <f t="shared" si="117"/>
        <v>122.4741641337386</v>
      </c>
      <c r="BD234" s="9">
        <f t="shared" si="118"/>
        <v>412.43830787309048</v>
      </c>
      <c r="BE234" s="35"/>
      <c r="BF234" s="41">
        <f t="shared" si="135"/>
        <v>5.1239110773259947E-2</v>
      </c>
      <c r="BG234" s="43">
        <f t="shared" si="136"/>
        <v>2.9900918977963525E-2</v>
      </c>
      <c r="BH234" s="44">
        <f t="shared" si="137"/>
        <v>0.10069294625807873</v>
      </c>
      <c r="BI234" s="35"/>
      <c r="BJ234" s="73" t="s">
        <v>47</v>
      </c>
      <c r="BK234" s="57"/>
      <c r="BL234" s="58"/>
      <c r="BM234" s="35"/>
      <c r="BN234" s="56"/>
      <c r="BO234" s="57"/>
      <c r="BP234" s="58"/>
      <c r="BQ234" s="35"/>
      <c r="BR234" s="56"/>
      <c r="BS234" s="57"/>
      <c r="BT234" s="58"/>
      <c r="BU234" s="35"/>
      <c r="BV234" s="56"/>
      <c r="BW234" s="57"/>
      <c r="BX234" s="58"/>
    </row>
    <row r="235" spans="1:76" x14ac:dyDescent="0.2">
      <c r="A235" s="4">
        <f t="shared" si="128"/>
        <v>2290000</v>
      </c>
      <c r="B235" s="4">
        <f t="shared" si="125"/>
        <v>2300000</v>
      </c>
      <c r="D235" s="7">
        <f t="shared" si="129"/>
        <v>10000</v>
      </c>
      <c r="E235" s="57">
        <v>8522</v>
      </c>
      <c r="F235" s="9">
        <f t="shared" si="119"/>
        <v>1478</v>
      </c>
      <c r="G235" s="58">
        <v>85622</v>
      </c>
      <c r="H235" s="9">
        <f t="shared" si="120"/>
        <v>10.047172025346162</v>
      </c>
      <c r="I235" s="9">
        <f t="shared" si="121"/>
        <v>8.5622000000000007</v>
      </c>
      <c r="J235" s="4"/>
      <c r="K235" s="59">
        <v>4344</v>
      </c>
      <c r="L235" s="27">
        <f t="shared" si="130"/>
        <v>5656</v>
      </c>
      <c r="M235" s="57">
        <v>20088</v>
      </c>
      <c r="N235" s="30">
        <f t="shared" si="131"/>
        <v>-20079.4378</v>
      </c>
      <c r="O235" s="35"/>
      <c r="P235" s="7">
        <f t="shared" si="132"/>
        <v>24432</v>
      </c>
      <c r="Q235" s="57">
        <v>2000</v>
      </c>
      <c r="R235" s="58">
        <v>1135</v>
      </c>
      <c r="S235" s="4"/>
      <c r="T235" s="59">
        <v>75881</v>
      </c>
      <c r="U235" s="58">
        <v>1121152</v>
      </c>
      <c r="V235" s="35"/>
      <c r="W235" s="7">
        <f t="shared" si="133"/>
        <v>1197033</v>
      </c>
      <c r="X235" s="57">
        <v>542088</v>
      </c>
      <c r="Y235" s="58">
        <v>308720</v>
      </c>
      <c r="AA235" s="7">
        <f t="shared" si="122"/>
        <v>48.994474459724948</v>
      </c>
      <c r="AB235" s="4">
        <f t="shared" si="123"/>
        <v>271.04399999999998</v>
      </c>
      <c r="AC235" s="9">
        <f t="shared" si="124"/>
        <v>272</v>
      </c>
      <c r="AE235" s="7">
        <f t="shared" si="126"/>
        <v>145556074</v>
      </c>
      <c r="AF235" s="4">
        <f t="shared" si="138"/>
        <v>115431912</v>
      </c>
      <c r="AG235" s="9">
        <f t="shared" si="139"/>
        <v>34332656</v>
      </c>
      <c r="AI235" s="47">
        <f t="shared" si="110"/>
        <v>0.40929927963326784</v>
      </c>
      <c r="AJ235" s="48">
        <f t="shared" si="111"/>
        <v>5</v>
      </c>
      <c r="AK235" s="49">
        <f t="shared" si="112"/>
        <v>8.8105726872246688</v>
      </c>
      <c r="AM235" s="47">
        <f t="shared" si="113"/>
        <v>0.34880484610347084</v>
      </c>
      <c r="AN235" s="48">
        <f t="shared" si="114"/>
        <v>4.2610000000000001</v>
      </c>
      <c r="AO235" s="49">
        <f t="shared" si="115"/>
        <v>7.5083700440528638</v>
      </c>
      <c r="AQ235" s="59">
        <v>174064</v>
      </c>
      <c r="AR235" s="58">
        <v>4985136</v>
      </c>
      <c r="AS235" s="35"/>
      <c r="AT235" s="7">
        <f t="shared" si="134"/>
        <v>5159200</v>
      </c>
      <c r="AU235" s="57">
        <v>292710</v>
      </c>
      <c r="AV235" s="58">
        <v>291787</v>
      </c>
      <c r="AW235" s="35"/>
      <c r="AX235" s="7">
        <f t="shared" si="127"/>
        <v>447974658</v>
      </c>
      <c r="AY235" s="65">
        <f t="shared" si="140"/>
        <v>34840195</v>
      </c>
      <c r="AZ235" s="66">
        <f t="shared" si="141"/>
        <v>31578947</v>
      </c>
      <c r="BA235" s="35"/>
      <c r="BB235" s="7">
        <f t="shared" si="116"/>
        <v>211.16568434839556</v>
      </c>
      <c r="BC235" s="4">
        <f t="shared" si="117"/>
        <v>146.35499999999999</v>
      </c>
      <c r="BD235" s="9">
        <f t="shared" si="118"/>
        <v>257.08105726872247</v>
      </c>
      <c r="BE235" s="35"/>
      <c r="BF235" s="41">
        <f t="shared" si="135"/>
        <v>5.1554122155370009E-2</v>
      </c>
      <c r="BG235" s="43">
        <f t="shared" si="136"/>
        <v>3.5731201171874998E-2</v>
      </c>
      <c r="BH235" s="44">
        <f t="shared" si="137"/>
        <v>6.2763929997246698E-2</v>
      </c>
      <c r="BI235" s="35"/>
      <c r="BJ235" s="73" t="s">
        <v>47</v>
      </c>
      <c r="BK235" s="57"/>
      <c r="BL235" s="58"/>
      <c r="BM235" s="35"/>
      <c r="BN235" s="56"/>
      <c r="BO235" s="57"/>
      <c r="BP235" s="58"/>
      <c r="BQ235" s="35"/>
      <c r="BR235" s="56"/>
      <c r="BS235" s="57"/>
      <c r="BT235" s="58"/>
      <c r="BU235" s="35"/>
      <c r="BV235" s="56"/>
      <c r="BW235" s="57"/>
      <c r="BX235" s="58"/>
    </row>
    <row r="236" spans="1:76" x14ac:dyDescent="0.2">
      <c r="A236" s="4">
        <f t="shared" si="128"/>
        <v>2300000</v>
      </c>
      <c r="B236" s="4">
        <f t="shared" si="125"/>
        <v>2310000</v>
      </c>
      <c r="D236" s="7">
        <f t="shared" si="129"/>
        <v>10000</v>
      </c>
      <c r="E236" s="57">
        <v>6726</v>
      </c>
      <c r="F236" s="9">
        <f t="shared" si="119"/>
        <v>3274</v>
      </c>
      <c r="G236" s="58">
        <v>81940</v>
      </c>
      <c r="H236" s="9">
        <f t="shared" si="120"/>
        <v>12.182575081772228</v>
      </c>
      <c r="I236" s="9">
        <f t="shared" si="121"/>
        <v>8.1940000000000008</v>
      </c>
      <c r="J236" s="4"/>
      <c r="K236" s="59">
        <v>4166</v>
      </c>
      <c r="L236" s="27">
        <f t="shared" si="130"/>
        <v>5834</v>
      </c>
      <c r="M236" s="57">
        <v>27826</v>
      </c>
      <c r="N236" s="30">
        <f t="shared" si="131"/>
        <v>-27817.806</v>
      </c>
      <c r="O236" s="35"/>
      <c r="P236" s="7">
        <f t="shared" si="132"/>
        <v>31992</v>
      </c>
      <c r="Q236" s="57">
        <v>1849</v>
      </c>
      <c r="R236" s="58">
        <v>962</v>
      </c>
      <c r="S236" s="4"/>
      <c r="T236" s="59">
        <v>118337</v>
      </c>
      <c r="U236" s="58">
        <v>1089672</v>
      </c>
      <c r="V236" s="35"/>
      <c r="W236" s="7">
        <f t="shared" si="133"/>
        <v>1208009</v>
      </c>
      <c r="X236" s="57">
        <v>500648</v>
      </c>
      <c r="Y236" s="58">
        <v>261664</v>
      </c>
      <c r="AA236" s="7">
        <f t="shared" si="122"/>
        <v>37.759721180295074</v>
      </c>
      <c r="AB236" s="4">
        <f t="shared" si="123"/>
        <v>270.76690102758249</v>
      </c>
      <c r="AC236" s="9">
        <f t="shared" si="124"/>
        <v>272</v>
      </c>
      <c r="AE236" s="7">
        <f t="shared" si="126"/>
        <v>146764083</v>
      </c>
      <c r="AF236" s="4">
        <f t="shared" si="138"/>
        <v>115932560</v>
      </c>
      <c r="AG236" s="9">
        <f t="shared" si="139"/>
        <v>34594320</v>
      </c>
      <c r="AI236" s="47">
        <f t="shared" si="110"/>
        <v>0.31257814453613403</v>
      </c>
      <c r="AJ236" s="48">
        <f t="shared" si="111"/>
        <v>5.408328826392645</v>
      </c>
      <c r="AK236" s="49">
        <f t="shared" si="112"/>
        <v>10.395010395010395</v>
      </c>
      <c r="AM236" s="47">
        <f t="shared" si="113"/>
        <v>0.21024006001500375</v>
      </c>
      <c r="AN236" s="48">
        <f t="shared" si="114"/>
        <v>3.637641968631693</v>
      </c>
      <c r="AO236" s="49">
        <f t="shared" si="115"/>
        <v>6.9916839916839919</v>
      </c>
      <c r="AQ236" s="59">
        <v>286166</v>
      </c>
      <c r="AR236" s="58">
        <v>6918584</v>
      </c>
      <c r="AS236" s="35"/>
      <c r="AT236" s="7">
        <f t="shared" si="134"/>
        <v>7204750</v>
      </c>
      <c r="AU236" s="57">
        <v>274485</v>
      </c>
      <c r="AV236" s="58">
        <v>273118</v>
      </c>
      <c r="AW236" s="35"/>
      <c r="AX236" s="7">
        <f t="shared" si="127"/>
        <v>455179408</v>
      </c>
      <c r="AY236" s="65">
        <f t="shared" si="140"/>
        <v>35114680</v>
      </c>
      <c r="AZ236" s="66">
        <f t="shared" si="141"/>
        <v>31852065</v>
      </c>
      <c r="BA236" s="35"/>
      <c r="BB236" s="7">
        <f t="shared" si="116"/>
        <v>225.20473868467116</v>
      </c>
      <c r="BC236" s="4">
        <f t="shared" si="117"/>
        <v>148.45051379123851</v>
      </c>
      <c r="BD236" s="9">
        <f t="shared" si="118"/>
        <v>283.9064449064449</v>
      </c>
      <c r="BE236" s="35"/>
      <c r="BF236" s="41">
        <f t="shared" si="135"/>
        <v>5.4981625655437294E-2</v>
      </c>
      <c r="BG236" s="43">
        <f t="shared" si="136"/>
        <v>3.6242801218564089E-2</v>
      </c>
      <c r="BH236" s="44">
        <f t="shared" si="137"/>
        <v>6.9313096900987525E-2</v>
      </c>
      <c r="BI236" s="35"/>
      <c r="BJ236" s="73" t="s">
        <v>47</v>
      </c>
      <c r="BK236" s="57"/>
      <c r="BL236" s="58"/>
      <c r="BM236" s="35"/>
      <c r="BN236" s="56"/>
      <c r="BO236" s="57"/>
      <c r="BP236" s="58"/>
      <c r="BQ236" s="35"/>
      <c r="BR236" s="56"/>
      <c r="BS236" s="57"/>
      <c r="BT236" s="58"/>
      <c r="BU236" s="35"/>
      <c r="BV236" s="56"/>
      <c r="BW236" s="57"/>
      <c r="BX236" s="58"/>
    </row>
    <row r="237" spans="1:76" x14ac:dyDescent="0.2">
      <c r="A237" s="4">
        <f t="shared" si="128"/>
        <v>2310000</v>
      </c>
      <c r="B237" s="4">
        <f t="shared" si="125"/>
        <v>2320000</v>
      </c>
      <c r="D237" s="7">
        <f t="shared" si="129"/>
        <v>10000</v>
      </c>
      <c r="E237" s="57">
        <v>3915</v>
      </c>
      <c r="F237" s="9">
        <f t="shared" si="119"/>
        <v>6085</v>
      </c>
      <c r="G237" s="58">
        <v>64270</v>
      </c>
      <c r="H237" s="9">
        <f t="shared" si="120"/>
        <v>16.416347381864622</v>
      </c>
      <c r="I237" s="9">
        <f t="shared" si="121"/>
        <v>6.4269999999999996</v>
      </c>
      <c r="J237" s="4"/>
      <c r="K237" s="59">
        <v>2193</v>
      </c>
      <c r="L237" s="27">
        <f t="shared" si="130"/>
        <v>7807</v>
      </c>
      <c r="M237" s="57">
        <v>13912</v>
      </c>
      <c r="N237" s="30">
        <f t="shared" si="131"/>
        <v>-13905.573</v>
      </c>
      <c r="O237" s="35"/>
      <c r="P237" s="7">
        <f t="shared" si="132"/>
        <v>16105</v>
      </c>
      <c r="Q237" s="57">
        <v>1775</v>
      </c>
      <c r="R237" s="58">
        <v>905</v>
      </c>
      <c r="S237" s="4"/>
      <c r="T237" s="59">
        <v>45318</v>
      </c>
      <c r="U237" s="58">
        <v>567544</v>
      </c>
      <c r="V237" s="35"/>
      <c r="W237" s="7">
        <f t="shared" si="133"/>
        <v>612862</v>
      </c>
      <c r="X237" s="57">
        <v>476032</v>
      </c>
      <c r="Y237" s="58">
        <v>246160</v>
      </c>
      <c r="AA237" s="7">
        <f t="shared" si="122"/>
        <v>38.054144675566597</v>
      </c>
      <c r="AB237" s="4">
        <f t="shared" si="123"/>
        <v>268.1870422535211</v>
      </c>
      <c r="AC237" s="9">
        <f t="shared" si="124"/>
        <v>272</v>
      </c>
      <c r="AE237" s="7">
        <f t="shared" si="126"/>
        <v>147376945</v>
      </c>
      <c r="AF237" s="4">
        <f t="shared" si="138"/>
        <v>116408592</v>
      </c>
      <c r="AG237" s="9">
        <f t="shared" si="139"/>
        <v>34840480</v>
      </c>
      <c r="AI237" s="47">
        <f t="shared" si="110"/>
        <v>0.62092517851598883</v>
      </c>
      <c r="AJ237" s="48">
        <f t="shared" si="111"/>
        <v>5.6338028169014081</v>
      </c>
      <c r="AK237" s="49">
        <f t="shared" si="112"/>
        <v>11.049723756906078</v>
      </c>
      <c r="AM237" s="47">
        <f t="shared" si="113"/>
        <v>0.24309220738900963</v>
      </c>
      <c r="AN237" s="48">
        <f t="shared" si="114"/>
        <v>2.2056338028169016</v>
      </c>
      <c r="AO237" s="49">
        <f t="shared" si="115"/>
        <v>4.3259668508287294</v>
      </c>
      <c r="AQ237" s="59">
        <v>113469</v>
      </c>
      <c r="AR237" s="58">
        <v>3431664</v>
      </c>
      <c r="AS237" s="35"/>
      <c r="AT237" s="7">
        <f t="shared" si="134"/>
        <v>3545133</v>
      </c>
      <c r="AU237" s="57">
        <v>285199</v>
      </c>
      <c r="AV237" s="58">
        <v>285381</v>
      </c>
      <c r="AW237" s="35"/>
      <c r="AX237" s="7">
        <f t="shared" si="127"/>
        <v>458724541</v>
      </c>
      <c r="AY237" s="65">
        <f t="shared" si="140"/>
        <v>35399879</v>
      </c>
      <c r="AZ237" s="66">
        <f t="shared" si="141"/>
        <v>32137446</v>
      </c>
      <c r="BA237" s="35"/>
      <c r="BB237" s="7">
        <f t="shared" si="116"/>
        <v>220.1262340887923</v>
      </c>
      <c r="BC237" s="4">
        <f t="shared" si="117"/>
        <v>160.67549295774648</v>
      </c>
      <c r="BD237" s="9">
        <f t="shared" si="118"/>
        <v>315.3381215469613</v>
      </c>
      <c r="BE237" s="35"/>
      <c r="BF237" s="41">
        <f t="shared" si="135"/>
        <v>5.3741756369334058E-2</v>
      </c>
      <c r="BG237" s="43">
        <f t="shared" si="136"/>
        <v>3.9227415272887325E-2</v>
      </c>
      <c r="BH237" s="44">
        <f t="shared" si="137"/>
        <v>7.69868460808011E-2</v>
      </c>
      <c r="BI237" s="35"/>
      <c r="BJ237" s="73" t="s">
        <v>47</v>
      </c>
      <c r="BK237" s="57"/>
      <c r="BL237" s="58"/>
      <c r="BM237" s="35"/>
      <c r="BN237" s="56"/>
      <c r="BO237" s="57"/>
      <c r="BP237" s="58"/>
      <c r="BQ237" s="35"/>
      <c r="BR237" s="56"/>
      <c r="BS237" s="57"/>
      <c r="BT237" s="58"/>
      <c r="BU237" s="35"/>
      <c r="BV237" s="56"/>
      <c r="BW237" s="57"/>
      <c r="BX237" s="58"/>
    </row>
    <row r="238" spans="1:76" x14ac:dyDescent="0.2">
      <c r="A238" s="4">
        <f t="shared" si="128"/>
        <v>2320000</v>
      </c>
      <c r="B238" s="4">
        <f t="shared" si="125"/>
        <v>2330000</v>
      </c>
      <c r="D238" s="7">
        <f t="shared" si="129"/>
        <v>10000</v>
      </c>
      <c r="E238" s="57">
        <v>5348</v>
      </c>
      <c r="F238" s="9">
        <f t="shared" si="119"/>
        <v>4652</v>
      </c>
      <c r="G238" s="58">
        <v>60876</v>
      </c>
      <c r="H238" s="9">
        <f t="shared" si="120"/>
        <v>11.382946896035902</v>
      </c>
      <c r="I238" s="9">
        <f t="shared" si="121"/>
        <v>6.0876000000000001</v>
      </c>
      <c r="J238" s="4"/>
      <c r="K238" s="59">
        <v>2667</v>
      </c>
      <c r="L238" s="27">
        <f t="shared" si="130"/>
        <v>7333</v>
      </c>
      <c r="M238" s="57">
        <v>14953</v>
      </c>
      <c r="N238" s="30">
        <f t="shared" si="131"/>
        <v>-14946.912399999999</v>
      </c>
      <c r="O238" s="35"/>
      <c r="P238" s="7">
        <f t="shared" si="132"/>
        <v>17620</v>
      </c>
      <c r="Q238" s="57">
        <v>1975</v>
      </c>
      <c r="R238" s="58">
        <v>1531</v>
      </c>
      <c r="S238" s="4"/>
      <c r="T238" s="59">
        <v>50401</v>
      </c>
      <c r="U238" s="58">
        <v>687448</v>
      </c>
      <c r="V238" s="35"/>
      <c r="W238" s="7">
        <f t="shared" si="133"/>
        <v>737849</v>
      </c>
      <c r="X238" s="57">
        <v>534304</v>
      </c>
      <c r="Y238" s="58">
        <v>416432</v>
      </c>
      <c r="AA238" s="7">
        <f t="shared" si="122"/>
        <v>41.875652667423381</v>
      </c>
      <c r="AB238" s="4">
        <f t="shared" si="123"/>
        <v>270.53367088607592</v>
      </c>
      <c r="AC238" s="9">
        <f t="shared" si="124"/>
        <v>272</v>
      </c>
      <c r="AE238" s="7">
        <f t="shared" si="126"/>
        <v>148114794</v>
      </c>
      <c r="AF238" s="4">
        <f t="shared" si="138"/>
        <v>116942896</v>
      </c>
      <c r="AG238" s="9">
        <f t="shared" si="139"/>
        <v>35256912</v>
      </c>
      <c r="AI238" s="47">
        <f t="shared" si="110"/>
        <v>0.56753688989784334</v>
      </c>
      <c r="AJ238" s="48">
        <f t="shared" si="111"/>
        <v>5.0632911392405067</v>
      </c>
      <c r="AK238" s="49">
        <f t="shared" si="112"/>
        <v>6.531678641410843</v>
      </c>
      <c r="AM238" s="47">
        <f t="shared" si="113"/>
        <v>0.30351872871736663</v>
      </c>
      <c r="AN238" s="48">
        <f t="shared" si="114"/>
        <v>2.7078481012658226</v>
      </c>
      <c r="AO238" s="49">
        <f t="shared" si="115"/>
        <v>3.4931417374265186</v>
      </c>
      <c r="AQ238" s="59">
        <v>128938</v>
      </c>
      <c r="AR238" s="58">
        <v>3710872</v>
      </c>
      <c r="AS238" s="35"/>
      <c r="AT238" s="7">
        <f t="shared" si="134"/>
        <v>3839810</v>
      </c>
      <c r="AU238" s="57">
        <v>1022208</v>
      </c>
      <c r="AV238" s="58">
        <v>1750934</v>
      </c>
      <c r="AW238" s="35"/>
      <c r="AX238" s="7">
        <f t="shared" si="127"/>
        <v>462564351</v>
      </c>
      <c r="AY238" s="65">
        <f t="shared" si="140"/>
        <v>36422087</v>
      </c>
      <c r="AZ238" s="66">
        <f t="shared" si="141"/>
        <v>33888380</v>
      </c>
      <c r="BA238" s="35"/>
      <c r="BB238" s="7">
        <f t="shared" si="116"/>
        <v>217.92338251986379</v>
      </c>
      <c r="BC238" s="4">
        <f t="shared" si="117"/>
        <v>517.573670886076</v>
      </c>
      <c r="BD238" s="9">
        <f t="shared" si="118"/>
        <v>1143.6538210320052</v>
      </c>
      <c r="BE238" s="35"/>
      <c r="BF238" s="41">
        <f t="shared" si="135"/>
        <v>5.3203950810513621E-2</v>
      </c>
      <c r="BG238" s="43">
        <f t="shared" si="136"/>
        <v>0.1263607594936709</v>
      </c>
      <c r="BH238" s="44">
        <f t="shared" si="137"/>
        <v>0.2792123586503919</v>
      </c>
      <c r="BI238" s="35"/>
      <c r="BJ238" s="73" t="s">
        <v>47</v>
      </c>
      <c r="BK238" s="57"/>
      <c r="BL238" s="58"/>
      <c r="BM238" s="35"/>
      <c r="BN238" s="56"/>
      <c r="BO238" s="57"/>
      <c r="BP238" s="58"/>
      <c r="BQ238" s="35"/>
      <c r="BR238" s="56"/>
      <c r="BS238" s="57"/>
      <c r="BT238" s="58"/>
      <c r="BU238" s="35"/>
      <c r="BV238" s="56"/>
      <c r="BW238" s="57"/>
      <c r="BX238" s="58"/>
    </row>
    <row r="239" spans="1:76" x14ac:dyDescent="0.2">
      <c r="A239" s="4">
        <f t="shared" si="128"/>
        <v>2330000</v>
      </c>
      <c r="B239" s="4">
        <f t="shared" si="125"/>
        <v>2340000</v>
      </c>
      <c r="D239" s="7">
        <f t="shared" si="129"/>
        <v>10000</v>
      </c>
      <c r="E239" s="57">
        <v>5463</v>
      </c>
      <c r="F239" s="9">
        <f t="shared" si="119"/>
        <v>4537</v>
      </c>
      <c r="G239" s="58">
        <v>81746</v>
      </c>
      <c r="H239" s="9">
        <f t="shared" si="120"/>
        <v>14.963573128317774</v>
      </c>
      <c r="I239" s="9">
        <f t="shared" si="121"/>
        <v>8.1745999999999999</v>
      </c>
      <c r="J239" s="4"/>
      <c r="K239" s="59">
        <v>3433</v>
      </c>
      <c r="L239" s="27">
        <f t="shared" si="130"/>
        <v>6567</v>
      </c>
      <c r="M239" s="57">
        <v>24596</v>
      </c>
      <c r="N239" s="30">
        <f t="shared" si="131"/>
        <v>-24587.825400000002</v>
      </c>
      <c r="O239" s="35"/>
      <c r="P239" s="7">
        <f t="shared" si="132"/>
        <v>28029</v>
      </c>
      <c r="Q239" s="57">
        <v>1966</v>
      </c>
      <c r="R239" s="58">
        <v>1035</v>
      </c>
      <c r="S239" s="4"/>
      <c r="T239" s="59">
        <v>89408</v>
      </c>
      <c r="U239" s="58">
        <v>890720</v>
      </c>
      <c r="V239" s="35"/>
      <c r="W239" s="7">
        <f t="shared" si="133"/>
        <v>980128</v>
      </c>
      <c r="X239" s="57">
        <v>532184</v>
      </c>
      <c r="Y239" s="58">
        <v>281520</v>
      </c>
      <c r="AA239" s="7">
        <f t="shared" si="122"/>
        <v>34.968354204573835</v>
      </c>
      <c r="AB239" s="4">
        <f t="shared" si="123"/>
        <v>270.69379450661239</v>
      </c>
      <c r="AC239" s="9">
        <f t="shared" si="124"/>
        <v>272</v>
      </c>
      <c r="AE239" s="7">
        <f t="shared" si="126"/>
        <v>149094922</v>
      </c>
      <c r="AF239" s="4">
        <f t="shared" si="138"/>
        <v>117475080</v>
      </c>
      <c r="AG239" s="9">
        <f t="shared" si="139"/>
        <v>35538432</v>
      </c>
      <c r="AI239" s="47">
        <f t="shared" si="110"/>
        <v>0.35677334189589355</v>
      </c>
      <c r="AJ239" s="48">
        <f t="shared" si="111"/>
        <v>5.0864699898270604</v>
      </c>
      <c r="AK239" s="49">
        <f t="shared" si="112"/>
        <v>9.6618357487922708</v>
      </c>
      <c r="AM239" s="47">
        <f t="shared" si="113"/>
        <v>0.19490527667772664</v>
      </c>
      <c r="AN239" s="48">
        <f t="shared" si="114"/>
        <v>2.7787385554425228</v>
      </c>
      <c r="AO239" s="49">
        <f t="shared" si="115"/>
        <v>5.2782608695652176</v>
      </c>
      <c r="AQ239" s="59">
        <v>230878</v>
      </c>
      <c r="AR239" s="58">
        <v>6079336</v>
      </c>
      <c r="AS239" s="35"/>
      <c r="AT239" s="7">
        <f t="shared" si="134"/>
        <v>6310214</v>
      </c>
      <c r="AU239" s="57">
        <v>292968</v>
      </c>
      <c r="AV239" s="58">
        <v>307760</v>
      </c>
      <c r="AW239" s="35"/>
      <c r="AX239" s="7">
        <f t="shared" si="127"/>
        <v>468874565</v>
      </c>
      <c r="AY239" s="65">
        <f t="shared" si="140"/>
        <v>36715055</v>
      </c>
      <c r="AZ239" s="66">
        <f t="shared" si="141"/>
        <v>34196140</v>
      </c>
      <c r="BA239" s="35"/>
      <c r="BB239" s="7">
        <f t="shared" si="116"/>
        <v>225.13161368582539</v>
      </c>
      <c r="BC239" s="4">
        <f t="shared" si="117"/>
        <v>149.01729399796542</v>
      </c>
      <c r="BD239" s="9">
        <f t="shared" si="118"/>
        <v>297.35265700483092</v>
      </c>
      <c r="BE239" s="35"/>
      <c r="BF239" s="41">
        <f t="shared" si="135"/>
        <v>5.4963772872515963E-2</v>
      </c>
      <c r="BG239" s="43">
        <f t="shared" si="136"/>
        <v>3.6381175292472027E-2</v>
      </c>
      <c r="BH239" s="44">
        <f t="shared" si="137"/>
        <v>7.2595863526570048E-2</v>
      </c>
      <c r="BI239" s="35"/>
      <c r="BJ239" s="73" t="s">
        <v>47</v>
      </c>
      <c r="BK239" s="57"/>
      <c r="BL239" s="58"/>
      <c r="BM239" s="35"/>
      <c r="BN239" s="56"/>
      <c r="BO239" s="57"/>
      <c r="BP239" s="58"/>
      <c r="BQ239" s="35"/>
      <c r="BR239" s="56"/>
      <c r="BS239" s="57"/>
      <c r="BT239" s="58"/>
      <c r="BU239" s="35"/>
      <c r="BV239" s="56"/>
      <c r="BW239" s="57"/>
      <c r="BX239" s="58"/>
    </row>
    <row r="240" spans="1:76" x14ac:dyDescent="0.2">
      <c r="A240" s="4">
        <f t="shared" si="128"/>
        <v>2340000</v>
      </c>
      <c r="B240" s="4">
        <f t="shared" si="125"/>
        <v>2350000</v>
      </c>
      <c r="D240" s="7">
        <f t="shared" si="129"/>
        <v>10000</v>
      </c>
      <c r="E240" s="57">
        <v>5659</v>
      </c>
      <c r="F240" s="9">
        <f t="shared" si="119"/>
        <v>4341</v>
      </c>
      <c r="G240" s="58">
        <v>67661</v>
      </c>
      <c r="H240" s="9">
        <f t="shared" si="120"/>
        <v>11.956352712493374</v>
      </c>
      <c r="I240" s="9">
        <f t="shared" si="121"/>
        <v>6.7660999999999998</v>
      </c>
      <c r="J240" s="4"/>
      <c r="K240" s="59">
        <v>3405</v>
      </c>
      <c r="L240" s="27">
        <f t="shared" si="130"/>
        <v>6595</v>
      </c>
      <c r="M240" s="57">
        <v>16901</v>
      </c>
      <c r="N240" s="30">
        <f t="shared" si="131"/>
        <v>-16894.233899999999</v>
      </c>
      <c r="O240" s="35"/>
      <c r="P240" s="7">
        <f t="shared" si="132"/>
        <v>20306</v>
      </c>
      <c r="Q240" s="57">
        <v>1981</v>
      </c>
      <c r="R240" s="58">
        <v>988</v>
      </c>
      <c r="S240" s="4"/>
      <c r="T240" s="59">
        <v>64101</v>
      </c>
      <c r="U240" s="58">
        <v>866904</v>
      </c>
      <c r="V240" s="35"/>
      <c r="W240" s="7">
        <f t="shared" si="133"/>
        <v>931005</v>
      </c>
      <c r="X240" s="57">
        <v>536216</v>
      </c>
      <c r="Y240" s="58">
        <v>268736</v>
      </c>
      <c r="AA240" s="7">
        <f t="shared" si="122"/>
        <v>45.848763912144193</v>
      </c>
      <c r="AB240" s="4">
        <f t="shared" si="123"/>
        <v>270.67945482079756</v>
      </c>
      <c r="AC240" s="9">
        <f t="shared" si="124"/>
        <v>272</v>
      </c>
      <c r="AE240" s="7">
        <f t="shared" si="126"/>
        <v>150025927</v>
      </c>
      <c r="AF240" s="4">
        <f t="shared" si="138"/>
        <v>118011296</v>
      </c>
      <c r="AG240" s="9">
        <f t="shared" si="139"/>
        <v>35807168</v>
      </c>
      <c r="AI240" s="47">
        <f t="shared" si="110"/>
        <v>0.49246528119767558</v>
      </c>
      <c r="AJ240" s="48">
        <f t="shared" si="111"/>
        <v>5.0479555779909138</v>
      </c>
      <c r="AK240" s="49">
        <f t="shared" si="112"/>
        <v>10.121457489878543</v>
      </c>
      <c r="AM240" s="47">
        <f t="shared" si="113"/>
        <v>0.27868610262976462</v>
      </c>
      <c r="AN240" s="48">
        <f t="shared" si="114"/>
        <v>2.8566380615850582</v>
      </c>
      <c r="AO240" s="49">
        <f t="shared" si="115"/>
        <v>5.7277327935222671</v>
      </c>
      <c r="AQ240" s="59">
        <v>144231</v>
      </c>
      <c r="AR240" s="58">
        <v>4121368</v>
      </c>
      <c r="AS240" s="35"/>
      <c r="AT240" s="7">
        <f t="shared" si="134"/>
        <v>4265599</v>
      </c>
      <c r="AU240" s="57">
        <v>252559</v>
      </c>
      <c r="AV240" s="58">
        <v>237071</v>
      </c>
      <c r="AW240" s="35"/>
      <c r="AX240" s="7">
        <f t="shared" si="127"/>
        <v>473140164</v>
      </c>
      <c r="AY240" s="65">
        <f t="shared" si="140"/>
        <v>36967614</v>
      </c>
      <c r="AZ240" s="66">
        <f t="shared" si="141"/>
        <v>34433211</v>
      </c>
      <c r="BA240" s="35"/>
      <c r="BB240" s="7">
        <f t="shared" si="116"/>
        <v>210.06594110115236</v>
      </c>
      <c r="BC240" s="4">
        <f t="shared" si="117"/>
        <v>127.49066128218071</v>
      </c>
      <c r="BD240" s="9">
        <f t="shared" si="118"/>
        <v>239.95040485829961</v>
      </c>
      <c r="BE240" s="35"/>
      <c r="BF240" s="41">
        <f t="shared" si="135"/>
        <v>5.1285630151648526E-2</v>
      </c>
      <c r="BG240" s="43">
        <f t="shared" si="136"/>
        <v>3.11256497270949E-2</v>
      </c>
      <c r="BH240" s="44">
        <f t="shared" si="137"/>
        <v>5.8581641811108302E-2</v>
      </c>
      <c r="BI240" s="35"/>
      <c r="BJ240" s="73" t="s">
        <v>47</v>
      </c>
      <c r="BK240" s="57"/>
      <c r="BL240" s="58"/>
      <c r="BM240" s="35"/>
      <c r="BN240" s="56"/>
      <c r="BO240" s="57"/>
      <c r="BP240" s="58"/>
      <c r="BQ240" s="35"/>
      <c r="BR240" s="56"/>
      <c r="BS240" s="57"/>
      <c r="BT240" s="58"/>
      <c r="BU240" s="35"/>
      <c r="BV240" s="56"/>
      <c r="BW240" s="57"/>
      <c r="BX240" s="58"/>
    </row>
    <row r="241" spans="1:76" x14ac:dyDescent="0.2">
      <c r="A241" s="4">
        <f t="shared" si="128"/>
        <v>2350000</v>
      </c>
      <c r="B241" s="4">
        <f t="shared" si="125"/>
        <v>2360000</v>
      </c>
      <c r="D241" s="7">
        <f t="shared" si="129"/>
        <v>10000</v>
      </c>
      <c r="E241" s="57">
        <v>5473</v>
      </c>
      <c r="F241" s="9">
        <f t="shared" si="119"/>
        <v>4527</v>
      </c>
      <c r="G241" s="58">
        <v>71855</v>
      </c>
      <c r="H241" s="9">
        <f t="shared" si="120"/>
        <v>13.128996893842499</v>
      </c>
      <c r="I241" s="9">
        <f t="shared" si="121"/>
        <v>7.1855000000000002</v>
      </c>
      <c r="J241" s="4"/>
      <c r="K241" s="59">
        <v>3240</v>
      </c>
      <c r="L241" s="27">
        <f t="shared" si="130"/>
        <v>6760</v>
      </c>
      <c r="M241" s="57">
        <v>19078</v>
      </c>
      <c r="N241" s="30">
        <f t="shared" si="131"/>
        <v>-19070.8145</v>
      </c>
      <c r="O241" s="35"/>
      <c r="P241" s="7">
        <f t="shared" si="132"/>
        <v>22318</v>
      </c>
      <c r="Q241" s="57">
        <v>1963</v>
      </c>
      <c r="R241" s="58">
        <v>1028</v>
      </c>
      <c r="S241" s="4"/>
      <c r="T241" s="59">
        <v>73040</v>
      </c>
      <c r="U241" s="58">
        <v>840576</v>
      </c>
      <c r="V241" s="35"/>
      <c r="W241" s="7">
        <f t="shared" si="133"/>
        <v>913616</v>
      </c>
      <c r="X241" s="57">
        <v>531472</v>
      </c>
      <c r="Y241" s="58">
        <v>279616</v>
      </c>
      <c r="AA241" s="7">
        <f t="shared" si="122"/>
        <v>40.936284613316609</v>
      </c>
      <c r="AB241" s="4">
        <f t="shared" si="123"/>
        <v>270.74477840040754</v>
      </c>
      <c r="AC241" s="9">
        <f t="shared" si="124"/>
        <v>272</v>
      </c>
      <c r="AE241" s="7">
        <f t="shared" si="126"/>
        <v>150939543</v>
      </c>
      <c r="AF241" s="4">
        <f t="shared" si="138"/>
        <v>118542768</v>
      </c>
      <c r="AG241" s="9">
        <f t="shared" si="139"/>
        <v>36086784</v>
      </c>
      <c r="AI241" s="47">
        <f t="shared" si="110"/>
        <v>0.44806882337126985</v>
      </c>
      <c r="AJ241" s="48">
        <f t="shared" si="111"/>
        <v>5.0942435048395316</v>
      </c>
      <c r="AK241" s="49">
        <f t="shared" si="112"/>
        <v>9.7276264591439681</v>
      </c>
      <c r="AM241" s="47">
        <f t="shared" si="113"/>
        <v>0.24522806703109598</v>
      </c>
      <c r="AN241" s="48">
        <f t="shared" si="114"/>
        <v>2.7880794701986753</v>
      </c>
      <c r="AO241" s="49">
        <f t="shared" si="115"/>
        <v>5.3239299610894939</v>
      </c>
      <c r="AQ241" s="59">
        <v>176037</v>
      </c>
      <c r="AR241" s="58">
        <v>4729096</v>
      </c>
      <c r="AS241" s="35"/>
      <c r="AT241" s="7">
        <f t="shared" si="134"/>
        <v>4905133</v>
      </c>
      <c r="AU241" s="57">
        <v>264757</v>
      </c>
      <c r="AV241" s="58">
        <v>251420</v>
      </c>
      <c r="AW241" s="35"/>
      <c r="AX241" s="7">
        <f t="shared" si="127"/>
        <v>478045297</v>
      </c>
      <c r="AY241" s="65">
        <f t="shared" si="140"/>
        <v>37232371</v>
      </c>
      <c r="AZ241" s="66">
        <f t="shared" si="141"/>
        <v>34684631</v>
      </c>
      <c r="BA241" s="35"/>
      <c r="BB241" s="7">
        <f t="shared" si="116"/>
        <v>219.78371717895868</v>
      </c>
      <c r="BC241" s="4">
        <f t="shared" si="117"/>
        <v>134.87366276107997</v>
      </c>
      <c r="BD241" s="9">
        <f t="shared" si="118"/>
        <v>244.57198443579767</v>
      </c>
      <c r="BE241" s="35"/>
      <c r="BF241" s="41">
        <f t="shared" si="135"/>
        <v>5.3658134076894209E-2</v>
      </c>
      <c r="BG241" s="43">
        <f t="shared" si="136"/>
        <v>3.292814032252929E-2</v>
      </c>
      <c r="BH241" s="44">
        <f t="shared" si="137"/>
        <v>5.9709957137645917E-2</v>
      </c>
      <c r="BI241" s="35"/>
      <c r="BJ241" s="73" t="s">
        <v>47</v>
      </c>
      <c r="BK241" s="57"/>
      <c r="BL241" s="58"/>
      <c r="BM241" s="35"/>
      <c r="BN241" s="56"/>
      <c r="BO241" s="57"/>
      <c r="BP241" s="58"/>
      <c r="BQ241" s="35"/>
      <c r="BR241" s="56"/>
      <c r="BS241" s="57"/>
      <c r="BT241" s="58"/>
      <c r="BU241" s="35"/>
      <c r="BV241" s="56"/>
      <c r="BW241" s="57"/>
      <c r="BX241" s="58"/>
    </row>
    <row r="242" spans="1:76" x14ac:dyDescent="0.2">
      <c r="A242" s="4">
        <f t="shared" si="128"/>
        <v>2360000</v>
      </c>
      <c r="B242" s="4">
        <f t="shared" si="125"/>
        <v>2370000</v>
      </c>
      <c r="D242" s="7">
        <f t="shared" si="129"/>
        <v>10000</v>
      </c>
      <c r="E242" s="57">
        <v>5307</v>
      </c>
      <c r="F242" s="9">
        <f t="shared" si="119"/>
        <v>4693</v>
      </c>
      <c r="G242" s="58">
        <v>82898</v>
      </c>
      <c r="H242" s="9">
        <f t="shared" si="120"/>
        <v>15.620501224797437</v>
      </c>
      <c r="I242" s="9">
        <f t="shared" si="121"/>
        <v>8.2897999999999996</v>
      </c>
      <c r="J242" s="4"/>
      <c r="K242" s="59">
        <v>3364</v>
      </c>
      <c r="L242" s="27">
        <f t="shared" si="130"/>
        <v>6636</v>
      </c>
      <c r="M242" s="57">
        <v>18926</v>
      </c>
      <c r="N242" s="30">
        <f t="shared" si="131"/>
        <v>-18917.710200000001</v>
      </c>
      <c r="O242" s="35"/>
      <c r="P242" s="7">
        <f t="shared" si="132"/>
        <v>22290</v>
      </c>
      <c r="Q242" s="57">
        <v>1950</v>
      </c>
      <c r="R242" s="58">
        <v>1285</v>
      </c>
      <c r="S242" s="4"/>
      <c r="T242" s="59">
        <v>74072</v>
      </c>
      <c r="U242" s="58">
        <v>883864</v>
      </c>
      <c r="V242" s="35"/>
      <c r="W242" s="7">
        <f t="shared" si="133"/>
        <v>957936</v>
      </c>
      <c r="X242" s="57">
        <v>529056</v>
      </c>
      <c r="Y242" s="58">
        <v>349520</v>
      </c>
      <c r="AA242" s="7">
        <f t="shared" si="122"/>
        <v>42.976043068640649</v>
      </c>
      <c r="AB242" s="4">
        <f t="shared" si="123"/>
        <v>271.31076923076921</v>
      </c>
      <c r="AC242" s="9">
        <f t="shared" si="124"/>
        <v>272</v>
      </c>
      <c r="AE242" s="7">
        <f t="shared" si="126"/>
        <v>151897479</v>
      </c>
      <c r="AF242" s="4">
        <f t="shared" si="138"/>
        <v>119071824</v>
      </c>
      <c r="AG242" s="9">
        <f t="shared" si="139"/>
        <v>36436304</v>
      </c>
      <c r="AI242" s="47">
        <f t="shared" si="110"/>
        <v>0.44863167339614179</v>
      </c>
      <c r="AJ242" s="48">
        <f t="shared" si="111"/>
        <v>5.1282051282051286</v>
      </c>
      <c r="AK242" s="49">
        <f t="shared" si="112"/>
        <v>7.782101167315175</v>
      </c>
      <c r="AM242" s="47">
        <f t="shared" si="113"/>
        <v>0.23808882907133244</v>
      </c>
      <c r="AN242" s="48">
        <f t="shared" si="114"/>
        <v>2.7215384615384615</v>
      </c>
      <c r="AO242" s="49">
        <f t="shared" si="115"/>
        <v>4.1299610894941639</v>
      </c>
      <c r="AQ242" s="59">
        <v>169088</v>
      </c>
      <c r="AR242" s="58">
        <v>4694184</v>
      </c>
      <c r="AS242" s="35"/>
      <c r="AT242" s="7">
        <f t="shared" si="134"/>
        <v>4863272</v>
      </c>
      <c r="AU242" s="57">
        <v>971305</v>
      </c>
      <c r="AV242" s="58">
        <v>894613</v>
      </c>
      <c r="AW242" s="35"/>
      <c r="AX242" s="7">
        <f t="shared" si="127"/>
        <v>482908569</v>
      </c>
      <c r="AY242" s="65">
        <f t="shared" si="140"/>
        <v>38203676</v>
      </c>
      <c r="AZ242" s="66">
        <f t="shared" si="141"/>
        <v>35579244</v>
      </c>
      <c r="BA242" s="35"/>
      <c r="BB242" s="7">
        <f t="shared" si="116"/>
        <v>218.18178555406013</v>
      </c>
      <c r="BC242" s="4">
        <f t="shared" si="117"/>
        <v>498.10512820512821</v>
      </c>
      <c r="BD242" s="9">
        <f t="shared" si="118"/>
        <v>696.19688715953305</v>
      </c>
      <c r="BE242" s="35"/>
      <c r="BF242" s="41">
        <f t="shared" si="135"/>
        <v>5.3267037488784211E-2</v>
      </c>
      <c r="BG242" s="43">
        <f t="shared" si="136"/>
        <v>0.12160769731570513</v>
      </c>
      <c r="BH242" s="44">
        <f t="shared" si="137"/>
        <v>0.16996994315418287</v>
      </c>
      <c r="BI242" s="35"/>
      <c r="BJ242" s="73" t="s">
        <v>47</v>
      </c>
      <c r="BK242" s="57"/>
      <c r="BL242" s="58"/>
      <c r="BM242" s="35"/>
      <c r="BN242" s="56"/>
      <c r="BO242" s="57"/>
      <c r="BP242" s="58"/>
      <c r="BQ242" s="35"/>
      <c r="BR242" s="56"/>
      <c r="BS242" s="57"/>
      <c r="BT242" s="58"/>
      <c r="BU242" s="35"/>
      <c r="BV242" s="56"/>
      <c r="BW242" s="57"/>
      <c r="BX242" s="58"/>
    </row>
    <row r="243" spans="1:76" x14ac:dyDescent="0.2">
      <c r="A243" s="4">
        <f t="shared" si="128"/>
        <v>2370000</v>
      </c>
      <c r="B243" s="4">
        <f t="shared" si="125"/>
        <v>2380000</v>
      </c>
      <c r="D243" s="7">
        <f t="shared" si="129"/>
        <v>10000</v>
      </c>
      <c r="E243" s="57">
        <v>5538</v>
      </c>
      <c r="F243" s="9">
        <f t="shared" si="119"/>
        <v>4462</v>
      </c>
      <c r="G243" s="58">
        <v>88522</v>
      </c>
      <c r="H243" s="9">
        <f t="shared" si="120"/>
        <v>15.9844709281329</v>
      </c>
      <c r="I243" s="9">
        <f t="shared" si="121"/>
        <v>8.8521999999999998</v>
      </c>
      <c r="J243" s="4"/>
      <c r="K243" s="59">
        <v>3564</v>
      </c>
      <c r="L243" s="27">
        <f t="shared" si="130"/>
        <v>6436</v>
      </c>
      <c r="M243" s="57">
        <v>21177</v>
      </c>
      <c r="N243" s="30">
        <f t="shared" si="131"/>
        <v>-21168.147799999999</v>
      </c>
      <c r="O243" s="35"/>
      <c r="P243" s="7">
        <f t="shared" si="132"/>
        <v>24741</v>
      </c>
      <c r="Q243" s="57">
        <v>1948</v>
      </c>
      <c r="R243" s="58">
        <v>1106</v>
      </c>
      <c r="S243" s="4"/>
      <c r="T243" s="59">
        <v>96900</v>
      </c>
      <c r="U243" s="58">
        <v>929528</v>
      </c>
      <c r="V243" s="35"/>
      <c r="W243" s="7">
        <f t="shared" si="133"/>
        <v>1026428</v>
      </c>
      <c r="X243" s="57">
        <v>528104</v>
      </c>
      <c r="Y243" s="58">
        <v>300832</v>
      </c>
      <c r="AA243" s="7">
        <f t="shared" si="122"/>
        <v>41.486924538215916</v>
      </c>
      <c r="AB243" s="4">
        <f t="shared" si="123"/>
        <v>271.10061601642713</v>
      </c>
      <c r="AC243" s="9">
        <f t="shared" si="124"/>
        <v>272</v>
      </c>
      <c r="AE243" s="7">
        <f t="shared" si="126"/>
        <v>152923907</v>
      </c>
      <c r="AF243" s="4">
        <f t="shared" si="138"/>
        <v>119599928</v>
      </c>
      <c r="AG243" s="9">
        <f t="shared" si="139"/>
        <v>36737136</v>
      </c>
      <c r="AI243" s="47">
        <f t="shared" si="110"/>
        <v>0.40418738126995674</v>
      </c>
      <c r="AJ243" s="48">
        <f t="shared" si="111"/>
        <v>5.1334702258726903</v>
      </c>
      <c r="AK243" s="49">
        <f t="shared" si="112"/>
        <v>9.0415913200723335</v>
      </c>
      <c r="AM243" s="47">
        <f t="shared" si="113"/>
        <v>0.22383897174730205</v>
      </c>
      <c r="AN243" s="48">
        <f t="shared" si="114"/>
        <v>2.8429158110882957</v>
      </c>
      <c r="AO243" s="49">
        <f t="shared" si="115"/>
        <v>5.007233273056058</v>
      </c>
      <c r="AQ243" s="59">
        <v>214654</v>
      </c>
      <c r="AR243" s="58">
        <v>5257784</v>
      </c>
      <c r="AS243" s="35"/>
      <c r="AT243" s="7">
        <f t="shared" si="134"/>
        <v>5472438</v>
      </c>
      <c r="AU243" s="57">
        <v>323754</v>
      </c>
      <c r="AV243" s="58">
        <v>265112</v>
      </c>
      <c r="AW243" s="35"/>
      <c r="AX243" s="7">
        <f t="shared" si="127"/>
        <v>488381007</v>
      </c>
      <c r="AY243" s="65">
        <f t="shared" si="140"/>
        <v>38527430</v>
      </c>
      <c r="AZ243" s="66">
        <f t="shared" si="141"/>
        <v>35844356</v>
      </c>
      <c r="BA243" s="35"/>
      <c r="BB243" s="7">
        <f t="shared" si="116"/>
        <v>221.18903843821997</v>
      </c>
      <c r="BC243" s="4">
        <f t="shared" si="117"/>
        <v>166.19815195071868</v>
      </c>
      <c r="BD243" s="9">
        <f t="shared" si="118"/>
        <v>239.70343580470163</v>
      </c>
      <c r="BE243" s="35"/>
      <c r="BF243" s="41">
        <f t="shared" si="135"/>
        <v>5.4001230087456047E-2</v>
      </c>
      <c r="BG243" s="43">
        <f t="shared" si="136"/>
        <v>4.0575720691093428E-2</v>
      </c>
      <c r="BH243" s="44">
        <f t="shared" si="137"/>
        <v>5.8521346632007233E-2</v>
      </c>
      <c r="BI243" s="35"/>
      <c r="BJ243" s="73" t="s">
        <v>47</v>
      </c>
      <c r="BK243" s="57"/>
      <c r="BL243" s="58"/>
      <c r="BM243" s="35"/>
      <c r="BN243" s="56"/>
      <c r="BO243" s="57"/>
      <c r="BP243" s="58"/>
      <c r="BQ243" s="35"/>
      <c r="BR243" s="56"/>
      <c r="BS243" s="57"/>
      <c r="BT243" s="58"/>
      <c r="BU243" s="35"/>
      <c r="BV243" s="56"/>
      <c r="BW243" s="57"/>
      <c r="BX243" s="58"/>
    </row>
    <row r="244" spans="1:76" x14ac:dyDescent="0.2">
      <c r="A244" s="4">
        <f t="shared" si="128"/>
        <v>2380000</v>
      </c>
      <c r="B244" s="4">
        <f t="shared" si="125"/>
        <v>2390000</v>
      </c>
      <c r="D244" s="7">
        <f t="shared" si="129"/>
        <v>10000</v>
      </c>
      <c r="E244" s="57">
        <v>4555</v>
      </c>
      <c r="F244" s="9">
        <f t="shared" si="119"/>
        <v>5445</v>
      </c>
      <c r="G244" s="58">
        <v>67078</v>
      </c>
      <c r="H244" s="9">
        <f t="shared" si="120"/>
        <v>14.726234906695938</v>
      </c>
      <c r="I244" s="9">
        <f t="shared" si="121"/>
        <v>6.7077999999999998</v>
      </c>
      <c r="J244" s="4"/>
      <c r="K244" s="59">
        <v>3476</v>
      </c>
      <c r="L244" s="27">
        <f t="shared" si="130"/>
        <v>6524</v>
      </c>
      <c r="M244" s="57">
        <v>25125</v>
      </c>
      <c r="N244" s="30">
        <f t="shared" si="131"/>
        <v>-25118.2922</v>
      </c>
      <c r="O244" s="35"/>
      <c r="P244" s="7">
        <f t="shared" si="132"/>
        <v>28601</v>
      </c>
      <c r="Q244" s="57">
        <v>1897</v>
      </c>
      <c r="R244" s="58">
        <v>859</v>
      </c>
      <c r="S244" s="4"/>
      <c r="T244" s="59">
        <v>118320</v>
      </c>
      <c r="U244" s="58">
        <v>909352</v>
      </c>
      <c r="V244" s="35"/>
      <c r="W244" s="7">
        <f t="shared" si="133"/>
        <v>1027672</v>
      </c>
      <c r="X244" s="57">
        <v>513656</v>
      </c>
      <c r="Y244" s="58">
        <v>233648</v>
      </c>
      <c r="AA244" s="7">
        <f t="shared" si="122"/>
        <v>35.931331072340129</v>
      </c>
      <c r="AB244" s="4">
        <f t="shared" si="123"/>
        <v>270.772799156563</v>
      </c>
      <c r="AC244" s="9">
        <f t="shared" si="124"/>
        <v>272</v>
      </c>
      <c r="AE244" s="7">
        <f t="shared" si="126"/>
        <v>153951579</v>
      </c>
      <c r="AF244" s="4">
        <f t="shared" si="138"/>
        <v>120113584</v>
      </c>
      <c r="AG244" s="9">
        <f t="shared" si="139"/>
        <v>36970784</v>
      </c>
      <c r="AI244" s="47">
        <f t="shared" si="110"/>
        <v>0.34963812454109994</v>
      </c>
      <c r="AJ244" s="48">
        <f t="shared" si="111"/>
        <v>5.2714812862414338</v>
      </c>
      <c r="AK244" s="49">
        <f t="shared" si="112"/>
        <v>11.641443538998836</v>
      </c>
      <c r="AM244" s="47">
        <f t="shared" si="113"/>
        <v>0.15926016572847104</v>
      </c>
      <c r="AN244" s="48">
        <f t="shared" si="114"/>
        <v>2.4011597258829731</v>
      </c>
      <c r="AO244" s="49">
        <f t="shared" si="115"/>
        <v>5.3026775320139699</v>
      </c>
      <c r="AQ244" s="59">
        <v>272170</v>
      </c>
      <c r="AR244" s="58">
        <v>6225616</v>
      </c>
      <c r="AS244" s="35"/>
      <c r="AT244" s="7">
        <f t="shared" si="134"/>
        <v>6497786</v>
      </c>
      <c r="AU244" s="57">
        <v>235223</v>
      </c>
      <c r="AV244" s="58">
        <v>200674</v>
      </c>
      <c r="AW244" s="35"/>
      <c r="AX244" s="7">
        <f t="shared" si="127"/>
        <v>494878793</v>
      </c>
      <c r="AY244" s="65">
        <f t="shared" si="140"/>
        <v>38762653</v>
      </c>
      <c r="AZ244" s="66">
        <f t="shared" si="141"/>
        <v>36045030</v>
      </c>
      <c r="BA244" s="35"/>
      <c r="BB244" s="7">
        <f t="shared" si="116"/>
        <v>227.18737107094157</v>
      </c>
      <c r="BC244" s="4">
        <f t="shared" si="117"/>
        <v>123.99736425935689</v>
      </c>
      <c r="BD244" s="9">
        <f t="shared" si="118"/>
        <v>233.61350407450524</v>
      </c>
      <c r="BE244" s="35"/>
      <c r="BF244" s="41">
        <f t="shared" si="135"/>
        <v>5.5465666765366593E-2</v>
      </c>
      <c r="BG244" s="43">
        <f t="shared" si="136"/>
        <v>3.0272794008632052E-2</v>
      </c>
      <c r="BH244" s="44">
        <f t="shared" si="137"/>
        <v>5.7034546893189757E-2</v>
      </c>
      <c r="BI244" s="35"/>
      <c r="BJ244" s="73" t="s">
        <v>47</v>
      </c>
      <c r="BK244" s="57"/>
      <c r="BL244" s="58"/>
      <c r="BM244" s="35"/>
      <c r="BN244" s="56"/>
      <c r="BO244" s="57"/>
      <c r="BP244" s="58"/>
      <c r="BQ244" s="35"/>
      <c r="BR244" s="56"/>
      <c r="BS244" s="57"/>
      <c r="BT244" s="58"/>
      <c r="BU244" s="35"/>
      <c r="BV244" s="56"/>
      <c r="BW244" s="57"/>
      <c r="BX244" s="58"/>
    </row>
    <row r="245" spans="1:76" x14ac:dyDescent="0.2">
      <c r="A245" s="4">
        <f t="shared" si="128"/>
        <v>2390000</v>
      </c>
      <c r="B245" s="4">
        <f t="shared" si="125"/>
        <v>2400000</v>
      </c>
      <c r="D245" s="7">
        <f t="shared" si="129"/>
        <v>10000</v>
      </c>
      <c r="E245" s="57">
        <v>4597</v>
      </c>
      <c r="F245" s="9">
        <f t="shared" si="119"/>
        <v>5403</v>
      </c>
      <c r="G245" s="58">
        <v>70694</v>
      </c>
      <c r="H245" s="9">
        <f t="shared" si="120"/>
        <v>15.37829018925386</v>
      </c>
      <c r="I245" s="9">
        <f t="shared" si="121"/>
        <v>7.0693999999999999</v>
      </c>
      <c r="J245" s="4"/>
      <c r="K245" s="59">
        <v>3332</v>
      </c>
      <c r="L245" s="27">
        <f t="shared" si="130"/>
        <v>6668</v>
      </c>
      <c r="M245" s="57">
        <v>22358</v>
      </c>
      <c r="N245" s="30">
        <f t="shared" si="131"/>
        <v>-22350.9306</v>
      </c>
      <c r="O245" s="35"/>
      <c r="P245" s="7">
        <f t="shared" si="132"/>
        <v>25690</v>
      </c>
      <c r="Q245" s="57">
        <v>1911</v>
      </c>
      <c r="R245" s="58">
        <v>902</v>
      </c>
      <c r="S245" s="4"/>
      <c r="T245" s="59">
        <v>89660</v>
      </c>
      <c r="U245" s="58">
        <v>871520</v>
      </c>
      <c r="V245" s="35"/>
      <c r="W245" s="7">
        <f t="shared" si="133"/>
        <v>961180</v>
      </c>
      <c r="X245" s="57">
        <v>516472</v>
      </c>
      <c r="Y245" s="58">
        <v>245344</v>
      </c>
      <c r="AA245" s="7">
        <f t="shared" si="122"/>
        <v>37.41455819384975</v>
      </c>
      <c r="AB245" s="4">
        <f t="shared" si="123"/>
        <v>270.26268969126113</v>
      </c>
      <c r="AC245" s="9">
        <f t="shared" si="124"/>
        <v>272</v>
      </c>
      <c r="AE245" s="7">
        <f t="shared" si="126"/>
        <v>154912759</v>
      </c>
      <c r="AF245" s="4">
        <f t="shared" si="138"/>
        <v>120630056</v>
      </c>
      <c r="AG245" s="9">
        <f t="shared" si="139"/>
        <v>37216128</v>
      </c>
      <c r="AI245" s="47">
        <f t="shared" si="110"/>
        <v>0.3892565200467108</v>
      </c>
      <c r="AJ245" s="48">
        <f t="shared" si="111"/>
        <v>5.2328623757195185</v>
      </c>
      <c r="AK245" s="49">
        <f t="shared" si="112"/>
        <v>11.086474501108647</v>
      </c>
      <c r="AM245" s="47">
        <f t="shared" si="113"/>
        <v>0.17894122226547296</v>
      </c>
      <c r="AN245" s="48">
        <f t="shared" si="114"/>
        <v>2.4055468341182626</v>
      </c>
      <c r="AO245" s="49">
        <f t="shared" si="115"/>
        <v>5.0964523281596454</v>
      </c>
      <c r="AQ245" s="59">
        <v>210571</v>
      </c>
      <c r="AR245" s="58">
        <v>5502864</v>
      </c>
      <c r="AS245" s="35"/>
      <c r="AT245" s="7">
        <f t="shared" si="134"/>
        <v>5713435</v>
      </c>
      <c r="AU245" s="57">
        <v>251410</v>
      </c>
      <c r="AV245" s="58">
        <v>217689</v>
      </c>
      <c r="AW245" s="35"/>
      <c r="AX245" s="7">
        <f t="shared" si="127"/>
        <v>500592228</v>
      </c>
      <c r="AY245" s="65">
        <f t="shared" si="140"/>
        <v>39014063</v>
      </c>
      <c r="AZ245" s="66">
        <f t="shared" si="141"/>
        <v>36262719</v>
      </c>
      <c r="BA245" s="35"/>
      <c r="BB245" s="7">
        <f t="shared" si="116"/>
        <v>222.3991825613079</v>
      </c>
      <c r="BC245" s="4">
        <f t="shared" si="117"/>
        <v>131.55939298796443</v>
      </c>
      <c r="BD245" s="9">
        <f t="shared" si="118"/>
        <v>241.34035476718404</v>
      </c>
      <c r="BE245" s="35"/>
      <c r="BF245" s="41">
        <f t="shared" si="135"/>
        <v>5.4296675430006811E-2</v>
      </c>
      <c r="BG245" s="43">
        <f t="shared" si="136"/>
        <v>3.2118992428702253E-2</v>
      </c>
      <c r="BH245" s="44">
        <f t="shared" si="137"/>
        <v>5.8920985050582041E-2</v>
      </c>
      <c r="BI245" s="35"/>
      <c r="BJ245" s="73" t="s">
        <v>47</v>
      </c>
      <c r="BK245" s="57"/>
      <c r="BL245" s="58"/>
      <c r="BM245" s="35"/>
      <c r="BN245" s="56"/>
      <c r="BO245" s="57"/>
      <c r="BP245" s="58"/>
      <c r="BQ245" s="35"/>
      <c r="BR245" s="56"/>
      <c r="BS245" s="57"/>
      <c r="BT245" s="58"/>
      <c r="BU245" s="35"/>
      <c r="BV245" s="56"/>
      <c r="BW245" s="57"/>
      <c r="BX245" s="58"/>
    </row>
    <row r="246" spans="1:76" x14ac:dyDescent="0.2">
      <c r="A246" s="4">
        <f t="shared" si="128"/>
        <v>2400000</v>
      </c>
      <c r="B246" s="4">
        <f t="shared" si="125"/>
        <v>2410000</v>
      </c>
      <c r="D246" s="7">
        <f t="shared" si="129"/>
        <v>10000</v>
      </c>
      <c r="E246" s="57">
        <v>5410</v>
      </c>
      <c r="F246" s="9">
        <f t="shared" si="119"/>
        <v>4590</v>
      </c>
      <c r="G246" s="58">
        <v>65760</v>
      </c>
      <c r="H246" s="9">
        <f t="shared" si="120"/>
        <v>12.155268022181145</v>
      </c>
      <c r="I246" s="9">
        <f t="shared" si="121"/>
        <v>6.5759999999999996</v>
      </c>
      <c r="J246" s="4"/>
      <c r="K246" s="59">
        <v>3236</v>
      </c>
      <c r="L246" s="27">
        <f t="shared" si="130"/>
        <v>6764</v>
      </c>
      <c r="M246" s="57">
        <v>14918</v>
      </c>
      <c r="N246" s="30">
        <f t="shared" si="131"/>
        <v>-14911.424000000001</v>
      </c>
      <c r="O246" s="35"/>
      <c r="P246" s="7">
        <f t="shared" si="132"/>
        <v>18154</v>
      </c>
      <c r="Q246" s="57">
        <v>1957</v>
      </c>
      <c r="R246" s="58">
        <v>934</v>
      </c>
      <c r="S246" s="4"/>
      <c r="T246" s="59">
        <v>60044</v>
      </c>
      <c r="U246" s="58">
        <v>833064</v>
      </c>
      <c r="V246" s="35"/>
      <c r="W246" s="7">
        <f t="shared" si="133"/>
        <v>893108</v>
      </c>
      <c r="X246" s="57">
        <v>529856</v>
      </c>
      <c r="Y246" s="58">
        <v>254048</v>
      </c>
      <c r="AA246" s="7">
        <f t="shared" si="122"/>
        <v>49.196210201608459</v>
      </c>
      <c r="AB246" s="4">
        <f t="shared" si="123"/>
        <v>270.74910577414408</v>
      </c>
      <c r="AC246" s="9">
        <f t="shared" si="124"/>
        <v>272</v>
      </c>
      <c r="AE246" s="7">
        <f t="shared" si="126"/>
        <v>155805867</v>
      </c>
      <c r="AF246" s="4">
        <f t="shared" si="138"/>
        <v>121159912</v>
      </c>
      <c r="AG246" s="9">
        <f t="shared" si="139"/>
        <v>37470176</v>
      </c>
      <c r="AI246" s="47">
        <f t="shared" si="110"/>
        <v>0.5508427894678859</v>
      </c>
      <c r="AJ246" s="48">
        <f t="shared" si="111"/>
        <v>5.1098620337250891</v>
      </c>
      <c r="AK246" s="49">
        <f t="shared" si="112"/>
        <v>10.706638115631691</v>
      </c>
      <c r="AM246" s="47">
        <f t="shared" si="113"/>
        <v>0.29800594910212624</v>
      </c>
      <c r="AN246" s="48">
        <f t="shared" si="114"/>
        <v>2.7644353602452734</v>
      </c>
      <c r="AO246" s="49">
        <f t="shared" si="115"/>
        <v>5.7922912205567449</v>
      </c>
      <c r="AQ246" s="59">
        <v>129768</v>
      </c>
      <c r="AR246" s="58">
        <v>3694520</v>
      </c>
      <c r="AS246" s="35"/>
      <c r="AT246" s="7">
        <f t="shared" si="134"/>
        <v>3824288</v>
      </c>
      <c r="AU246" s="57">
        <v>257759</v>
      </c>
      <c r="AV246" s="58">
        <v>222341</v>
      </c>
      <c r="AW246" s="35"/>
      <c r="AX246" s="7">
        <f t="shared" si="127"/>
        <v>504416516</v>
      </c>
      <c r="AY246" s="65">
        <f t="shared" si="140"/>
        <v>39271822</v>
      </c>
      <c r="AZ246" s="66">
        <f t="shared" si="141"/>
        <v>36485060</v>
      </c>
      <c r="BA246" s="35"/>
      <c r="BB246" s="7">
        <f t="shared" si="116"/>
        <v>210.65814696485623</v>
      </c>
      <c r="BC246" s="4">
        <f t="shared" si="117"/>
        <v>131.71129279509452</v>
      </c>
      <c r="BD246" s="9">
        <f t="shared" si="118"/>
        <v>238.05246252676659</v>
      </c>
      <c r="BE246" s="35"/>
      <c r="BF246" s="41">
        <f t="shared" si="135"/>
        <v>5.1430211661341853E-2</v>
      </c>
      <c r="BG246" s="43">
        <f t="shared" si="136"/>
        <v>3.2156077342552374E-2</v>
      </c>
      <c r="BH246" s="44">
        <f t="shared" si="137"/>
        <v>5.8118276984073874E-2</v>
      </c>
      <c r="BI246" s="35"/>
      <c r="BJ246" s="73" t="s">
        <v>47</v>
      </c>
      <c r="BK246" s="57"/>
      <c r="BL246" s="58"/>
      <c r="BM246" s="35"/>
      <c r="BN246" s="56"/>
      <c r="BO246" s="57"/>
      <c r="BP246" s="58"/>
      <c r="BQ246" s="35"/>
      <c r="BR246" s="56"/>
      <c r="BS246" s="57"/>
      <c r="BT246" s="58"/>
      <c r="BU246" s="35"/>
      <c r="BV246" s="56"/>
      <c r="BW246" s="57"/>
      <c r="BX246" s="58"/>
    </row>
    <row r="247" spans="1:76" x14ac:dyDescent="0.2">
      <c r="A247" s="4">
        <f t="shared" si="128"/>
        <v>2410000</v>
      </c>
      <c r="B247" s="4">
        <f t="shared" si="125"/>
        <v>2420000</v>
      </c>
      <c r="D247" s="7">
        <f t="shared" si="129"/>
        <v>10000</v>
      </c>
      <c r="E247" s="57">
        <v>5706</v>
      </c>
      <c r="F247" s="9">
        <f t="shared" si="119"/>
        <v>4294</v>
      </c>
      <c r="G247" s="58">
        <v>71968</v>
      </c>
      <c r="H247" s="9">
        <f t="shared" si="120"/>
        <v>12.612688398177356</v>
      </c>
      <c r="I247" s="9">
        <f t="shared" si="121"/>
        <v>7.1967999999999996</v>
      </c>
      <c r="J247" s="4"/>
      <c r="K247" s="59">
        <v>3702</v>
      </c>
      <c r="L247" s="27">
        <f t="shared" si="130"/>
        <v>6298</v>
      </c>
      <c r="M247" s="57">
        <v>18085</v>
      </c>
      <c r="N247" s="30">
        <f t="shared" si="131"/>
        <v>-18077.803199999998</v>
      </c>
      <c r="O247" s="35"/>
      <c r="P247" s="7">
        <f t="shared" si="132"/>
        <v>21787</v>
      </c>
      <c r="Q247" s="57">
        <v>1966</v>
      </c>
      <c r="R247" s="58">
        <v>1057</v>
      </c>
      <c r="S247" s="4"/>
      <c r="T247" s="59">
        <v>75646</v>
      </c>
      <c r="U247" s="58">
        <v>960896</v>
      </c>
      <c r="V247" s="35"/>
      <c r="W247" s="7">
        <f t="shared" si="133"/>
        <v>1036542</v>
      </c>
      <c r="X247" s="57">
        <v>533440</v>
      </c>
      <c r="Y247" s="58">
        <v>287504</v>
      </c>
      <c r="AA247" s="7">
        <f t="shared" si="122"/>
        <v>47.576169275255886</v>
      </c>
      <c r="AB247" s="4">
        <f t="shared" si="123"/>
        <v>271.33265513733471</v>
      </c>
      <c r="AC247" s="9">
        <f t="shared" si="124"/>
        <v>272</v>
      </c>
      <c r="AE247" s="7">
        <f t="shared" si="126"/>
        <v>156842409</v>
      </c>
      <c r="AF247" s="4">
        <f t="shared" si="138"/>
        <v>121693352</v>
      </c>
      <c r="AG247" s="9">
        <f t="shared" si="139"/>
        <v>37757680</v>
      </c>
      <c r="AI247" s="47">
        <f t="shared" si="110"/>
        <v>0.45898930554918072</v>
      </c>
      <c r="AJ247" s="48">
        <f t="shared" si="111"/>
        <v>5.0864699898270604</v>
      </c>
      <c r="AK247" s="49">
        <f t="shared" si="112"/>
        <v>9.460737937559129</v>
      </c>
      <c r="AM247" s="47">
        <f t="shared" si="113"/>
        <v>0.2618992977463625</v>
      </c>
      <c r="AN247" s="48">
        <f t="shared" si="114"/>
        <v>2.9023397761953205</v>
      </c>
      <c r="AO247" s="49">
        <f t="shared" si="115"/>
        <v>5.3982970671712396</v>
      </c>
      <c r="AQ247" s="59">
        <v>164624</v>
      </c>
      <c r="AR247" s="58">
        <v>4497080</v>
      </c>
      <c r="AS247" s="35"/>
      <c r="AT247" s="7">
        <f t="shared" si="134"/>
        <v>4661704</v>
      </c>
      <c r="AU247" s="57">
        <v>288885</v>
      </c>
      <c r="AV247" s="58">
        <v>249800</v>
      </c>
      <c r="AW247" s="35"/>
      <c r="AX247" s="7">
        <f t="shared" si="127"/>
        <v>509078220</v>
      </c>
      <c r="AY247" s="65">
        <f t="shared" si="140"/>
        <v>39560707</v>
      </c>
      <c r="AZ247" s="66">
        <f t="shared" si="141"/>
        <v>36734860</v>
      </c>
      <c r="BA247" s="35"/>
      <c r="BB247" s="7">
        <f t="shared" si="116"/>
        <v>213.9672281635838</v>
      </c>
      <c r="BC247" s="4">
        <f t="shared" si="117"/>
        <v>146.94048830111902</v>
      </c>
      <c r="BD247" s="9">
        <f t="shared" si="118"/>
        <v>236.32923368022705</v>
      </c>
      <c r="BE247" s="35"/>
      <c r="BF247" s="41">
        <f t="shared" si="135"/>
        <v>5.2238092813374951E-2</v>
      </c>
      <c r="BG247" s="43">
        <f t="shared" si="136"/>
        <v>3.5874142651640385E-2</v>
      </c>
      <c r="BH247" s="44">
        <f t="shared" si="137"/>
        <v>5.7697566816461682E-2</v>
      </c>
      <c r="BI247" s="35"/>
      <c r="BJ247" s="73" t="s">
        <v>47</v>
      </c>
      <c r="BK247" s="57"/>
      <c r="BL247" s="58"/>
      <c r="BM247" s="35"/>
      <c r="BN247" s="56"/>
      <c r="BO247" s="57"/>
      <c r="BP247" s="58"/>
      <c r="BQ247" s="35"/>
      <c r="BR247" s="56"/>
      <c r="BS247" s="57"/>
      <c r="BT247" s="58"/>
      <c r="BU247" s="35"/>
      <c r="BV247" s="56"/>
      <c r="BW247" s="57"/>
      <c r="BX247" s="58"/>
    </row>
    <row r="248" spans="1:76" x14ac:dyDescent="0.2">
      <c r="A248" s="4">
        <f t="shared" si="128"/>
        <v>2420000</v>
      </c>
      <c r="B248" s="4">
        <f t="shared" si="125"/>
        <v>2430000</v>
      </c>
      <c r="D248" s="7">
        <f t="shared" si="129"/>
        <v>10000</v>
      </c>
      <c r="E248" s="57">
        <v>3789</v>
      </c>
      <c r="F248" s="9">
        <f t="shared" si="119"/>
        <v>6211</v>
      </c>
      <c r="G248" s="58">
        <v>56545</v>
      </c>
      <c r="H248" s="9">
        <f t="shared" si="120"/>
        <v>14.923462655054104</v>
      </c>
      <c r="I248" s="9">
        <f t="shared" si="121"/>
        <v>5.6544999999999996</v>
      </c>
      <c r="J248" s="4"/>
      <c r="K248" s="59">
        <v>2262</v>
      </c>
      <c r="L248" s="27">
        <f t="shared" si="130"/>
        <v>7738</v>
      </c>
      <c r="M248" s="57">
        <v>11476</v>
      </c>
      <c r="N248" s="30">
        <f t="shared" si="131"/>
        <v>-11470.345499999999</v>
      </c>
      <c r="O248" s="35"/>
      <c r="P248" s="7">
        <f t="shared" si="132"/>
        <v>13738</v>
      </c>
      <c r="Q248" s="57">
        <v>1822</v>
      </c>
      <c r="R248" s="58">
        <v>729</v>
      </c>
      <c r="S248" s="4"/>
      <c r="T248" s="59">
        <v>43812</v>
      </c>
      <c r="U248" s="58">
        <v>583248</v>
      </c>
      <c r="V248" s="35"/>
      <c r="W248" s="7">
        <f t="shared" si="133"/>
        <v>627060</v>
      </c>
      <c r="X248" s="57">
        <v>492448</v>
      </c>
      <c r="Y248" s="58">
        <v>198288</v>
      </c>
      <c r="AA248" s="7">
        <f t="shared" si="122"/>
        <v>45.644198573300336</v>
      </c>
      <c r="AB248" s="4">
        <f t="shared" si="123"/>
        <v>270.27881448957191</v>
      </c>
      <c r="AC248" s="9">
        <f t="shared" si="124"/>
        <v>272</v>
      </c>
      <c r="AE248" s="7">
        <f t="shared" si="126"/>
        <v>157469469</v>
      </c>
      <c r="AF248" s="4">
        <f t="shared" si="138"/>
        <v>122185800</v>
      </c>
      <c r="AG248" s="9">
        <f t="shared" si="139"/>
        <v>37955968</v>
      </c>
      <c r="AI248" s="47">
        <f t="shared" si="110"/>
        <v>0.7279079924297569</v>
      </c>
      <c r="AJ248" s="48">
        <f t="shared" si="111"/>
        <v>5.48847420417124</v>
      </c>
      <c r="AK248" s="49">
        <f t="shared" si="112"/>
        <v>13.717421124828531</v>
      </c>
      <c r="AM248" s="47">
        <f t="shared" si="113"/>
        <v>0.27580433833163487</v>
      </c>
      <c r="AN248" s="48">
        <f t="shared" si="114"/>
        <v>2.0795828759604831</v>
      </c>
      <c r="AO248" s="49">
        <f t="shared" si="115"/>
        <v>5.1975308641975309</v>
      </c>
      <c r="AQ248" s="59">
        <v>98930</v>
      </c>
      <c r="AR248" s="58">
        <v>2825152</v>
      </c>
      <c r="AS248" s="35"/>
      <c r="AT248" s="7">
        <f t="shared" si="134"/>
        <v>2924082</v>
      </c>
      <c r="AU248" s="57">
        <v>241836</v>
      </c>
      <c r="AV248" s="58">
        <v>170145</v>
      </c>
      <c r="AW248" s="35"/>
      <c r="AX248" s="7">
        <f t="shared" si="127"/>
        <v>512002302</v>
      </c>
      <c r="AY248" s="65">
        <f t="shared" si="140"/>
        <v>39802543</v>
      </c>
      <c r="AZ248" s="66">
        <f t="shared" si="141"/>
        <v>36905005</v>
      </c>
      <c r="BA248" s="35"/>
      <c r="BB248" s="7">
        <f t="shared" si="116"/>
        <v>212.84626583199883</v>
      </c>
      <c r="BC248" s="4">
        <f t="shared" si="117"/>
        <v>132.73106476399562</v>
      </c>
      <c r="BD248" s="9">
        <f t="shared" si="118"/>
        <v>233.39506172839506</v>
      </c>
      <c r="BE248" s="35"/>
      <c r="BF248" s="41">
        <f t="shared" si="135"/>
        <v>5.1964420369140341E-2</v>
      </c>
      <c r="BG248" s="43">
        <f t="shared" si="136"/>
        <v>3.2405045108397368E-2</v>
      </c>
      <c r="BH248" s="44">
        <f t="shared" si="137"/>
        <v>5.6981216242283951E-2</v>
      </c>
      <c r="BI248" s="35"/>
      <c r="BJ248" s="73" t="s">
        <v>47</v>
      </c>
      <c r="BK248" s="57"/>
      <c r="BL248" s="58"/>
      <c r="BM248" s="35"/>
      <c r="BN248" s="56"/>
      <c r="BO248" s="57"/>
      <c r="BP248" s="58"/>
      <c r="BQ248" s="35"/>
      <c r="BR248" s="56"/>
      <c r="BS248" s="57"/>
      <c r="BT248" s="58"/>
      <c r="BU248" s="35"/>
      <c r="BV248" s="56"/>
      <c r="BW248" s="57"/>
      <c r="BX248" s="58"/>
    </row>
    <row r="249" spans="1:76" x14ac:dyDescent="0.2">
      <c r="A249" s="4">
        <f t="shared" si="128"/>
        <v>2430000</v>
      </c>
      <c r="B249" s="4">
        <f t="shared" si="125"/>
        <v>2440000</v>
      </c>
      <c r="D249" s="7">
        <f t="shared" si="129"/>
        <v>10000</v>
      </c>
      <c r="E249" s="57">
        <v>4132</v>
      </c>
      <c r="F249" s="9">
        <f t="shared" si="119"/>
        <v>5868</v>
      </c>
      <c r="G249" s="58">
        <v>62059</v>
      </c>
      <c r="H249" s="9">
        <f t="shared" si="120"/>
        <v>15.019119070667957</v>
      </c>
      <c r="I249" s="9">
        <f t="shared" si="121"/>
        <v>6.2058999999999997</v>
      </c>
      <c r="J249" s="4"/>
      <c r="K249" s="59">
        <v>1688</v>
      </c>
      <c r="L249" s="27">
        <f t="shared" si="130"/>
        <v>8312</v>
      </c>
      <c r="M249" s="57">
        <v>9799</v>
      </c>
      <c r="N249" s="30">
        <f t="shared" si="131"/>
        <v>-9792.7940999999992</v>
      </c>
      <c r="O249" s="35"/>
      <c r="P249" s="7">
        <f t="shared" si="132"/>
        <v>11487</v>
      </c>
      <c r="Q249" s="57">
        <v>1856</v>
      </c>
      <c r="R249" s="58">
        <v>785</v>
      </c>
      <c r="S249" s="4"/>
      <c r="T249" s="59">
        <v>32547</v>
      </c>
      <c r="U249" s="58">
        <v>428976</v>
      </c>
      <c r="V249" s="35"/>
      <c r="W249" s="7">
        <f t="shared" si="133"/>
        <v>461523</v>
      </c>
      <c r="X249" s="57">
        <v>499968</v>
      </c>
      <c r="Y249" s="58">
        <v>213520</v>
      </c>
      <c r="AA249" s="7">
        <f t="shared" si="122"/>
        <v>40.177853225385221</v>
      </c>
      <c r="AB249" s="4">
        <f t="shared" si="123"/>
        <v>269.37931034482756</v>
      </c>
      <c r="AC249" s="9">
        <f t="shared" si="124"/>
        <v>272</v>
      </c>
      <c r="AE249" s="7">
        <f t="shared" si="126"/>
        <v>157930992</v>
      </c>
      <c r="AF249" s="4">
        <f t="shared" si="138"/>
        <v>122685768</v>
      </c>
      <c r="AG249" s="9">
        <f t="shared" si="139"/>
        <v>38169488</v>
      </c>
      <c r="AI249" s="47">
        <f t="shared" si="110"/>
        <v>0.87054931661878643</v>
      </c>
      <c r="AJ249" s="48">
        <f t="shared" si="111"/>
        <v>5.3879310344827589</v>
      </c>
      <c r="AK249" s="49">
        <f t="shared" si="112"/>
        <v>12.738853503184714</v>
      </c>
      <c r="AM249" s="47">
        <f t="shared" si="113"/>
        <v>0.35971097762688259</v>
      </c>
      <c r="AN249" s="48">
        <f t="shared" si="114"/>
        <v>2.2262931034482758</v>
      </c>
      <c r="AO249" s="49">
        <f t="shared" si="115"/>
        <v>5.2636942675159233</v>
      </c>
      <c r="AQ249" s="59">
        <v>88315</v>
      </c>
      <c r="AR249" s="58">
        <v>2441216</v>
      </c>
      <c r="AS249" s="35"/>
      <c r="AT249" s="7">
        <f t="shared" si="134"/>
        <v>2529531</v>
      </c>
      <c r="AU249" s="57">
        <v>286409</v>
      </c>
      <c r="AV249" s="58">
        <v>187047</v>
      </c>
      <c r="AW249" s="35"/>
      <c r="AX249" s="7">
        <f t="shared" si="127"/>
        <v>514531833</v>
      </c>
      <c r="AY249" s="65">
        <f t="shared" si="140"/>
        <v>40088952</v>
      </c>
      <c r="AZ249" s="66">
        <f t="shared" si="141"/>
        <v>37092052</v>
      </c>
      <c r="BA249" s="35"/>
      <c r="BB249" s="7">
        <f t="shared" si="116"/>
        <v>220.20814834160356</v>
      </c>
      <c r="BC249" s="4">
        <f t="shared" si="117"/>
        <v>154.31519396551724</v>
      </c>
      <c r="BD249" s="9">
        <f t="shared" si="118"/>
        <v>238.2764331210191</v>
      </c>
      <c r="BE249" s="35"/>
      <c r="BF249" s="41">
        <f t="shared" si="135"/>
        <v>5.3761754966211807E-2</v>
      </c>
      <c r="BG249" s="43">
        <f t="shared" si="136"/>
        <v>3.7674607901737607E-2</v>
      </c>
      <c r="BH249" s="44">
        <f t="shared" si="137"/>
        <v>5.8172957304936303E-2</v>
      </c>
      <c r="BI249" s="35"/>
      <c r="BJ249" s="73" t="s">
        <v>47</v>
      </c>
      <c r="BK249" s="57"/>
      <c r="BL249" s="58"/>
      <c r="BM249" s="35"/>
      <c r="BN249" s="56"/>
      <c r="BO249" s="57"/>
      <c r="BP249" s="58"/>
      <c r="BQ249" s="35"/>
      <c r="BR249" s="56"/>
      <c r="BS249" s="57"/>
      <c r="BT249" s="58"/>
      <c r="BU249" s="35"/>
      <c r="BV249" s="56"/>
      <c r="BW249" s="57"/>
      <c r="BX249" s="58"/>
    </row>
    <row r="250" spans="1:76" x14ac:dyDescent="0.2">
      <c r="A250" s="4">
        <f t="shared" si="128"/>
        <v>2440000</v>
      </c>
      <c r="B250" s="4">
        <f t="shared" si="125"/>
        <v>2450000</v>
      </c>
      <c r="D250" s="7">
        <f t="shared" si="129"/>
        <v>10000</v>
      </c>
      <c r="E250" s="57">
        <v>5267</v>
      </c>
      <c r="F250" s="9">
        <f t="shared" si="119"/>
        <v>4733</v>
      </c>
      <c r="G250" s="58">
        <v>56686</v>
      </c>
      <c r="H250" s="9">
        <f t="shared" si="120"/>
        <v>10.762483387127396</v>
      </c>
      <c r="I250" s="9">
        <f t="shared" si="121"/>
        <v>5.6685999999999996</v>
      </c>
      <c r="J250" s="4"/>
      <c r="K250" s="59">
        <v>2068</v>
      </c>
      <c r="L250" s="27">
        <f t="shared" si="130"/>
        <v>7932</v>
      </c>
      <c r="M250" s="57">
        <v>10387</v>
      </c>
      <c r="N250" s="30">
        <f t="shared" si="131"/>
        <v>-10381.331399999999</v>
      </c>
      <c r="O250" s="35"/>
      <c r="P250" s="7">
        <f t="shared" si="132"/>
        <v>12455</v>
      </c>
      <c r="Q250" s="57">
        <v>1957</v>
      </c>
      <c r="R250" s="58">
        <v>811</v>
      </c>
      <c r="S250" s="4"/>
      <c r="T250" s="59">
        <v>27990</v>
      </c>
      <c r="U250" s="58">
        <v>514536</v>
      </c>
      <c r="V250" s="35"/>
      <c r="W250" s="7">
        <f t="shared" si="133"/>
        <v>542526</v>
      </c>
      <c r="X250" s="57">
        <v>529640</v>
      </c>
      <c r="Y250" s="58">
        <v>220592</v>
      </c>
      <c r="AA250" s="7">
        <f t="shared" si="122"/>
        <v>43.558892011240467</v>
      </c>
      <c r="AB250" s="4">
        <f t="shared" si="123"/>
        <v>270.63873275421565</v>
      </c>
      <c r="AC250" s="9">
        <f t="shared" si="124"/>
        <v>272</v>
      </c>
      <c r="AE250" s="7">
        <f t="shared" si="126"/>
        <v>158473518</v>
      </c>
      <c r="AF250" s="4">
        <f t="shared" si="138"/>
        <v>123215408</v>
      </c>
      <c r="AG250" s="9">
        <f t="shared" si="139"/>
        <v>38390080</v>
      </c>
      <c r="AI250" s="47">
        <f t="shared" si="110"/>
        <v>0.80289040545965473</v>
      </c>
      <c r="AJ250" s="48">
        <f t="shared" si="111"/>
        <v>5.1098620337250891</v>
      </c>
      <c r="AK250" s="49">
        <f t="shared" si="112"/>
        <v>12.330456226880395</v>
      </c>
      <c r="AM250" s="47">
        <f t="shared" si="113"/>
        <v>0.42288237655560018</v>
      </c>
      <c r="AN250" s="48">
        <f t="shared" si="114"/>
        <v>2.6913643331630044</v>
      </c>
      <c r="AO250" s="49">
        <f t="shared" si="115"/>
        <v>6.4944512946979041</v>
      </c>
      <c r="AQ250" s="59">
        <v>81190</v>
      </c>
      <c r="AR250" s="58">
        <v>2518992</v>
      </c>
      <c r="AS250" s="35"/>
      <c r="AT250" s="7">
        <f t="shared" si="134"/>
        <v>2600182</v>
      </c>
      <c r="AU250" s="57">
        <v>223729</v>
      </c>
      <c r="AV250" s="58">
        <v>179995</v>
      </c>
      <c r="AW250" s="35"/>
      <c r="AX250" s="7">
        <f t="shared" si="127"/>
        <v>517132015</v>
      </c>
      <c r="AY250" s="65">
        <f t="shared" si="140"/>
        <v>40312681</v>
      </c>
      <c r="AZ250" s="66">
        <f t="shared" si="141"/>
        <v>37272047</v>
      </c>
      <c r="BA250" s="35"/>
      <c r="BB250" s="7">
        <f t="shared" si="116"/>
        <v>208.76611802488961</v>
      </c>
      <c r="BC250" s="4">
        <f t="shared" si="117"/>
        <v>114.32243229432805</v>
      </c>
      <c r="BD250" s="9">
        <f t="shared" si="118"/>
        <v>221.94204685573365</v>
      </c>
      <c r="BE250" s="35"/>
      <c r="BF250" s="41">
        <f t="shared" si="135"/>
        <v>5.0968290533420314E-2</v>
      </c>
      <c r="BG250" s="43">
        <f t="shared" si="136"/>
        <v>2.7910750071857435E-2</v>
      </c>
      <c r="BH250" s="44">
        <f t="shared" si="137"/>
        <v>5.4185070033138098E-2</v>
      </c>
      <c r="BI250" s="35"/>
      <c r="BJ250" s="73" t="s">
        <v>47</v>
      </c>
      <c r="BK250" s="57"/>
      <c r="BL250" s="58"/>
      <c r="BM250" s="35"/>
      <c r="BN250" s="56"/>
      <c r="BO250" s="57"/>
      <c r="BP250" s="58"/>
      <c r="BQ250" s="35"/>
      <c r="BR250" s="56"/>
      <c r="BS250" s="57"/>
      <c r="BT250" s="58"/>
      <c r="BU250" s="35"/>
      <c r="BV250" s="56"/>
      <c r="BW250" s="57"/>
      <c r="BX250" s="58"/>
    </row>
    <row r="251" spans="1:76" x14ac:dyDescent="0.2">
      <c r="A251" s="4">
        <f t="shared" si="128"/>
        <v>2450000</v>
      </c>
      <c r="B251" s="4">
        <f t="shared" si="125"/>
        <v>2460000</v>
      </c>
      <c r="D251" s="7">
        <f t="shared" si="129"/>
        <v>10000</v>
      </c>
      <c r="E251" s="57">
        <v>6381</v>
      </c>
      <c r="F251" s="9">
        <f t="shared" si="119"/>
        <v>3619</v>
      </c>
      <c r="G251" s="58">
        <v>61710</v>
      </c>
      <c r="H251" s="9">
        <f t="shared" si="120"/>
        <v>9.6708979783732953</v>
      </c>
      <c r="I251" s="9">
        <f t="shared" si="121"/>
        <v>6.1710000000000003</v>
      </c>
      <c r="J251" s="4"/>
      <c r="K251" s="59">
        <v>2860</v>
      </c>
      <c r="L251" s="27">
        <f t="shared" si="130"/>
        <v>7140</v>
      </c>
      <c r="M251" s="57">
        <v>13935</v>
      </c>
      <c r="N251" s="30">
        <f t="shared" si="131"/>
        <v>-13928.829</v>
      </c>
      <c r="O251" s="35"/>
      <c r="P251" s="7">
        <f t="shared" si="132"/>
        <v>16795</v>
      </c>
      <c r="Q251" s="57">
        <v>1973</v>
      </c>
      <c r="R251" s="58">
        <v>935</v>
      </c>
      <c r="S251" s="4"/>
      <c r="T251" s="59">
        <v>42786</v>
      </c>
      <c r="U251" s="58">
        <v>725840</v>
      </c>
      <c r="V251" s="35"/>
      <c r="W251" s="7">
        <f t="shared" si="133"/>
        <v>768626</v>
      </c>
      <c r="X251" s="57">
        <v>534568</v>
      </c>
      <c r="Y251" s="58">
        <v>254320</v>
      </c>
      <c r="AA251" s="7">
        <f t="shared" si="122"/>
        <v>45.765168204822864</v>
      </c>
      <c r="AB251" s="4">
        <f t="shared" si="123"/>
        <v>270.94171312721744</v>
      </c>
      <c r="AC251" s="9">
        <f t="shared" si="124"/>
        <v>272</v>
      </c>
      <c r="AE251" s="7">
        <f t="shared" si="126"/>
        <v>159242144</v>
      </c>
      <c r="AF251" s="4">
        <f t="shared" si="138"/>
        <v>123749976</v>
      </c>
      <c r="AG251" s="9">
        <f t="shared" si="139"/>
        <v>38644400</v>
      </c>
      <c r="AI251" s="47">
        <f t="shared" si="110"/>
        <v>0.59541530217326588</v>
      </c>
      <c r="AJ251" s="48">
        <f t="shared" si="111"/>
        <v>5.0684237202230102</v>
      </c>
      <c r="AK251" s="49">
        <f t="shared" si="112"/>
        <v>10.695187165775401</v>
      </c>
      <c r="AM251" s="47">
        <f t="shared" si="113"/>
        <v>0.37993450431676096</v>
      </c>
      <c r="AN251" s="48">
        <f t="shared" si="114"/>
        <v>3.234161175874303</v>
      </c>
      <c r="AO251" s="49">
        <f t="shared" si="115"/>
        <v>6.8245989304812831</v>
      </c>
      <c r="AQ251" s="59">
        <v>111163</v>
      </c>
      <c r="AR251" s="58">
        <v>3450560</v>
      </c>
      <c r="AS251" s="35"/>
      <c r="AT251" s="7">
        <f t="shared" si="134"/>
        <v>3561723</v>
      </c>
      <c r="AU251" s="57">
        <v>255312</v>
      </c>
      <c r="AV251" s="58">
        <v>206599</v>
      </c>
      <c r="AW251" s="35"/>
      <c r="AX251" s="7">
        <f t="shared" si="127"/>
        <v>520693738</v>
      </c>
      <c r="AY251" s="65">
        <f t="shared" si="140"/>
        <v>40567993</v>
      </c>
      <c r="AZ251" s="66">
        <f t="shared" si="141"/>
        <v>37478646</v>
      </c>
      <c r="BA251" s="35"/>
      <c r="BB251" s="7">
        <f t="shared" si="116"/>
        <v>212.07043763024708</v>
      </c>
      <c r="BC251" s="4">
        <f t="shared" si="117"/>
        <v>129.40293968575773</v>
      </c>
      <c r="BD251" s="9">
        <f t="shared" si="118"/>
        <v>220.96149732620322</v>
      </c>
      <c r="BE251" s="35"/>
      <c r="BF251" s="41">
        <f t="shared" si="135"/>
        <v>5.1775009187072042E-2</v>
      </c>
      <c r="BG251" s="43">
        <f t="shared" si="136"/>
        <v>3.1592514571718196E-2</v>
      </c>
      <c r="BH251" s="44">
        <f t="shared" si="137"/>
        <v>5.3945678058155082E-2</v>
      </c>
      <c r="BI251" s="35"/>
      <c r="BJ251" s="73" t="s">
        <v>47</v>
      </c>
      <c r="BK251" s="57"/>
      <c r="BL251" s="58"/>
      <c r="BM251" s="35"/>
      <c r="BN251" s="56"/>
      <c r="BO251" s="57"/>
      <c r="BP251" s="58"/>
      <c r="BQ251" s="35"/>
      <c r="BR251" s="56"/>
      <c r="BS251" s="57"/>
      <c r="BT251" s="58"/>
      <c r="BU251" s="35"/>
      <c r="BV251" s="56"/>
      <c r="BW251" s="57"/>
      <c r="BX251" s="58"/>
    </row>
    <row r="252" spans="1:76" x14ac:dyDescent="0.2">
      <c r="A252" s="4">
        <f t="shared" si="128"/>
        <v>2460000</v>
      </c>
      <c r="B252" s="4">
        <f t="shared" si="125"/>
        <v>2470000</v>
      </c>
      <c r="D252" s="7">
        <f t="shared" si="129"/>
        <v>10000</v>
      </c>
      <c r="E252" s="57">
        <v>6322</v>
      </c>
      <c r="F252" s="9">
        <f t="shared" si="119"/>
        <v>3678</v>
      </c>
      <c r="G252" s="58">
        <v>81022</v>
      </c>
      <c r="H252" s="9">
        <f t="shared" si="120"/>
        <v>12.815881050300538</v>
      </c>
      <c r="I252" s="9">
        <f t="shared" si="121"/>
        <v>8.1021999999999998</v>
      </c>
      <c r="J252" s="4"/>
      <c r="K252" s="59">
        <v>3502</v>
      </c>
      <c r="L252" s="27">
        <f t="shared" si="130"/>
        <v>6498</v>
      </c>
      <c r="M252" s="57">
        <v>21340</v>
      </c>
      <c r="N252" s="30">
        <f t="shared" si="131"/>
        <v>-21331.897799999999</v>
      </c>
      <c r="O252" s="35"/>
      <c r="P252" s="7">
        <f t="shared" si="132"/>
        <v>24842</v>
      </c>
      <c r="Q252" s="57">
        <v>1982</v>
      </c>
      <c r="R252" s="58">
        <v>1105</v>
      </c>
      <c r="S252" s="4"/>
      <c r="T252" s="59">
        <v>92639</v>
      </c>
      <c r="U252" s="58">
        <v>907824</v>
      </c>
      <c r="V252" s="35"/>
      <c r="W252" s="7">
        <f t="shared" si="133"/>
        <v>1000463</v>
      </c>
      <c r="X252" s="57">
        <v>536848</v>
      </c>
      <c r="Y252" s="58">
        <v>300560</v>
      </c>
      <c r="AA252" s="7">
        <f t="shared" si="122"/>
        <v>40.27304564849851</v>
      </c>
      <c r="AB252" s="4">
        <f t="shared" si="123"/>
        <v>270.86175580221999</v>
      </c>
      <c r="AC252" s="9">
        <f t="shared" si="124"/>
        <v>272</v>
      </c>
      <c r="AE252" s="7">
        <f t="shared" si="126"/>
        <v>160242607</v>
      </c>
      <c r="AF252" s="4">
        <f t="shared" si="138"/>
        <v>124286824</v>
      </c>
      <c r="AG252" s="9">
        <f t="shared" si="139"/>
        <v>38944960</v>
      </c>
      <c r="AI252" s="47">
        <f t="shared" si="110"/>
        <v>0.40254407857660413</v>
      </c>
      <c r="AJ252" s="48">
        <f t="shared" si="111"/>
        <v>5.0454086781029259</v>
      </c>
      <c r="AK252" s="49">
        <f t="shared" si="112"/>
        <v>9.0497737556561084</v>
      </c>
      <c r="AM252" s="47">
        <f t="shared" si="113"/>
        <v>0.25448836647612916</v>
      </c>
      <c r="AN252" s="48">
        <f t="shared" si="114"/>
        <v>3.1897073662966702</v>
      </c>
      <c r="AO252" s="49">
        <f t="shared" si="115"/>
        <v>5.721266968325792</v>
      </c>
      <c r="AQ252" s="59">
        <v>214025</v>
      </c>
      <c r="AR252" s="58">
        <v>5367816</v>
      </c>
      <c r="AS252" s="35"/>
      <c r="AT252" s="7">
        <f t="shared" si="134"/>
        <v>5581841</v>
      </c>
      <c r="AU252" s="57">
        <v>288161</v>
      </c>
      <c r="AV252" s="58">
        <v>259218</v>
      </c>
      <c r="AW252" s="35"/>
      <c r="AX252" s="7">
        <f t="shared" si="127"/>
        <v>526275579</v>
      </c>
      <c r="AY252" s="65">
        <f t="shared" si="140"/>
        <v>40856154</v>
      </c>
      <c r="AZ252" s="66">
        <f t="shared" si="141"/>
        <v>37737864</v>
      </c>
      <c r="BA252" s="35"/>
      <c r="BB252" s="7">
        <f t="shared" si="116"/>
        <v>224.69370421061106</v>
      </c>
      <c r="BC252" s="4">
        <f t="shared" si="117"/>
        <v>145.38900100908174</v>
      </c>
      <c r="BD252" s="9">
        <f t="shared" si="118"/>
        <v>234.58642533936651</v>
      </c>
      <c r="BE252" s="35"/>
      <c r="BF252" s="41">
        <f t="shared" si="135"/>
        <v>5.4856861379543716E-2</v>
      </c>
      <c r="BG252" s="43">
        <f t="shared" si="136"/>
        <v>3.5495361574482846E-2</v>
      </c>
      <c r="BH252" s="44">
        <f t="shared" si="137"/>
        <v>5.7272076498868778E-2</v>
      </c>
      <c r="BI252" s="35"/>
      <c r="BJ252" s="73" t="s">
        <v>47</v>
      </c>
      <c r="BK252" s="57"/>
      <c r="BL252" s="58"/>
      <c r="BM252" s="35"/>
      <c r="BN252" s="56"/>
      <c r="BO252" s="57"/>
      <c r="BP252" s="58"/>
      <c r="BQ252" s="35"/>
      <c r="BR252" s="56"/>
      <c r="BS252" s="57"/>
      <c r="BT252" s="58"/>
      <c r="BU252" s="35"/>
      <c r="BV252" s="56"/>
      <c r="BW252" s="57"/>
      <c r="BX252" s="58"/>
    </row>
    <row r="253" spans="1:76" x14ac:dyDescent="0.2">
      <c r="A253" s="4">
        <f t="shared" si="128"/>
        <v>2470000</v>
      </c>
      <c r="B253" s="4">
        <f t="shared" si="125"/>
        <v>2480000</v>
      </c>
      <c r="D253" s="7">
        <f t="shared" si="129"/>
        <v>10000</v>
      </c>
      <c r="E253" s="57">
        <v>5571</v>
      </c>
      <c r="F253" s="9">
        <f t="shared" si="119"/>
        <v>4429</v>
      </c>
      <c r="G253" s="58">
        <v>74932</v>
      </c>
      <c r="H253" s="9">
        <f t="shared" si="120"/>
        <v>13.450367977023873</v>
      </c>
      <c r="I253" s="9">
        <f t="shared" si="121"/>
        <v>7.4931999999999999</v>
      </c>
      <c r="J253" s="4"/>
      <c r="K253" s="59">
        <v>2709</v>
      </c>
      <c r="L253" s="27">
        <f t="shared" si="130"/>
        <v>7291</v>
      </c>
      <c r="M253" s="57">
        <v>16097</v>
      </c>
      <c r="N253" s="30">
        <f t="shared" si="131"/>
        <v>-16089.506799999999</v>
      </c>
      <c r="O253" s="35"/>
      <c r="P253" s="7">
        <f t="shared" si="132"/>
        <v>18806</v>
      </c>
      <c r="Q253" s="57">
        <v>1961</v>
      </c>
      <c r="R253" s="58">
        <v>981</v>
      </c>
      <c r="S253" s="4"/>
      <c r="T253" s="59">
        <v>51622</v>
      </c>
      <c r="U253" s="58">
        <v>703712</v>
      </c>
      <c r="V253" s="35"/>
      <c r="W253" s="7">
        <f t="shared" si="133"/>
        <v>755334</v>
      </c>
      <c r="X253" s="57">
        <v>529264</v>
      </c>
      <c r="Y253" s="58">
        <v>266832</v>
      </c>
      <c r="AA253" s="7">
        <f t="shared" si="122"/>
        <v>40.164521961076254</v>
      </c>
      <c r="AB253" s="4">
        <f t="shared" si="123"/>
        <v>269.89495155532893</v>
      </c>
      <c r="AC253" s="9">
        <f t="shared" si="124"/>
        <v>272</v>
      </c>
      <c r="AE253" s="7">
        <f t="shared" si="126"/>
        <v>160997941</v>
      </c>
      <c r="AF253" s="4">
        <f t="shared" si="138"/>
        <v>124816088</v>
      </c>
      <c r="AG253" s="9">
        <f t="shared" si="139"/>
        <v>39211792</v>
      </c>
      <c r="AI253" s="47">
        <f t="shared" si="110"/>
        <v>0.53174518770605128</v>
      </c>
      <c r="AJ253" s="48">
        <f t="shared" si="111"/>
        <v>5.0994390617032126</v>
      </c>
      <c r="AK253" s="49">
        <f t="shared" si="112"/>
        <v>10.193679918450561</v>
      </c>
      <c r="AM253" s="47">
        <f t="shared" si="113"/>
        <v>0.29623524407104118</v>
      </c>
      <c r="AN253" s="48">
        <f t="shared" si="114"/>
        <v>2.8408975012748598</v>
      </c>
      <c r="AO253" s="49">
        <f t="shared" si="115"/>
        <v>5.6788990825688073</v>
      </c>
      <c r="AQ253" s="59">
        <v>136091</v>
      </c>
      <c r="AR253" s="58">
        <v>4152688</v>
      </c>
      <c r="AS253" s="35"/>
      <c r="AT253" s="7">
        <f t="shared" si="134"/>
        <v>4288779</v>
      </c>
      <c r="AU253" s="57">
        <v>260010</v>
      </c>
      <c r="AV253" s="58">
        <v>240842</v>
      </c>
      <c r="AW253" s="35"/>
      <c r="AX253" s="7">
        <f t="shared" si="127"/>
        <v>530564358</v>
      </c>
      <c r="AY253" s="65">
        <f t="shared" si="140"/>
        <v>41116164</v>
      </c>
      <c r="AZ253" s="66">
        <f t="shared" si="141"/>
        <v>37978706</v>
      </c>
      <c r="BA253" s="35"/>
      <c r="BB253" s="7">
        <f t="shared" si="116"/>
        <v>228.05375943847707</v>
      </c>
      <c r="BC253" s="4">
        <f t="shared" si="117"/>
        <v>132.59051504334522</v>
      </c>
      <c r="BD253" s="9">
        <f t="shared" si="118"/>
        <v>245.50662589194698</v>
      </c>
      <c r="BE253" s="35"/>
      <c r="BF253" s="41">
        <f t="shared" si="135"/>
        <v>5.5677187362909442E-2</v>
      </c>
      <c r="BG253" s="43">
        <f t="shared" si="136"/>
        <v>3.2370731211754204E-2</v>
      </c>
      <c r="BH253" s="44">
        <f t="shared" si="137"/>
        <v>5.9938141086901119E-2</v>
      </c>
      <c r="BI253" s="35"/>
      <c r="BJ253" s="73" t="s">
        <v>47</v>
      </c>
      <c r="BK253" s="57"/>
      <c r="BL253" s="58"/>
      <c r="BM253" s="35"/>
      <c r="BN253" s="56"/>
      <c r="BO253" s="57"/>
      <c r="BP253" s="58"/>
      <c r="BQ253" s="35"/>
      <c r="BR253" s="56"/>
      <c r="BS253" s="57"/>
      <c r="BT253" s="58"/>
      <c r="BU253" s="35"/>
      <c r="BV253" s="56"/>
      <c r="BW253" s="57"/>
      <c r="BX253" s="58"/>
    </row>
    <row r="254" spans="1:76" x14ac:dyDescent="0.2">
      <c r="A254" s="4">
        <f t="shared" si="128"/>
        <v>2480000</v>
      </c>
      <c r="B254" s="4">
        <f t="shared" si="125"/>
        <v>2490000</v>
      </c>
      <c r="D254" s="7">
        <f t="shared" si="129"/>
        <v>10000</v>
      </c>
      <c r="E254" s="57">
        <v>5543</v>
      </c>
      <c r="F254" s="9">
        <f t="shared" si="119"/>
        <v>4457</v>
      </c>
      <c r="G254" s="58">
        <v>71390</v>
      </c>
      <c r="H254" s="9">
        <f t="shared" si="120"/>
        <v>12.87930723434963</v>
      </c>
      <c r="I254" s="9">
        <f t="shared" si="121"/>
        <v>7.1390000000000002</v>
      </c>
      <c r="J254" s="4"/>
      <c r="K254" s="59">
        <v>3098</v>
      </c>
      <c r="L254" s="27">
        <f t="shared" si="130"/>
        <v>6902</v>
      </c>
      <c r="M254" s="57">
        <v>19319</v>
      </c>
      <c r="N254" s="30">
        <f t="shared" si="131"/>
        <v>-19311.861000000001</v>
      </c>
      <c r="O254" s="35"/>
      <c r="P254" s="7">
        <f t="shared" si="132"/>
        <v>22417</v>
      </c>
      <c r="Q254" s="57">
        <v>1964</v>
      </c>
      <c r="R254" s="58">
        <v>1011</v>
      </c>
      <c r="S254" s="4"/>
      <c r="T254" s="59">
        <v>61541</v>
      </c>
      <c r="U254" s="58">
        <v>809480</v>
      </c>
      <c r="V254" s="35"/>
      <c r="W254" s="7">
        <f t="shared" si="133"/>
        <v>871021</v>
      </c>
      <c r="X254" s="57">
        <v>531088</v>
      </c>
      <c r="Y254" s="58">
        <v>274992</v>
      </c>
      <c r="AA254" s="7">
        <f t="shared" si="122"/>
        <v>38.855377615202748</v>
      </c>
      <c r="AB254" s="4">
        <f t="shared" si="123"/>
        <v>270.41140529531566</v>
      </c>
      <c r="AC254" s="9">
        <f t="shared" si="124"/>
        <v>272</v>
      </c>
      <c r="AE254" s="7">
        <f t="shared" si="126"/>
        <v>161868962</v>
      </c>
      <c r="AF254" s="4">
        <f t="shared" si="138"/>
        <v>125347176</v>
      </c>
      <c r="AG254" s="9">
        <f t="shared" si="139"/>
        <v>39486784</v>
      </c>
      <c r="AI254" s="47">
        <f t="shared" si="110"/>
        <v>0.44609002096623096</v>
      </c>
      <c r="AJ254" s="48">
        <f t="shared" si="111"/>
        <v>5.0916496945010179</v>
      </c>
      <c r="AK254" s="49">
        <f t="shared" si="112"/>
        <v>9.8911968348170127</v>
      </c>
      <c r="AM254" s="47">
        <f t="shared" si="113"/>
        <v>0.24726769862158182</v>
      </c>
      <c r="AN254" s="48">
        <f t="shared" si="114"/>
        <v>2.8223014256619146</v>
      </c>
      <c r="AO254" s="49">
        <f t="shared" si="115"/>
        <v>5.4826904055390706</v>
      </c>
      <c r="AQ254" s="59">
        <v>167499</v>
      </c>
      <c r="AR254" s="58">
        <v>4990856</v>
      </c>
      <c r="AS254" s="35"/>
      <c r="AT254" s="7">
        <f t="shared" si="134"/>
        <v>5158355</v>
      </c>
      <c r="AU254" s="57">
        <v>258980</v>
      </c>
      <c r="AV254" s="58">
        <v>244104</v>
      </c>
      <c r="AW254" s="35"/>
      <c r="AX254" s="7">
        <f t="shared" si="127"/>
        <v>535722713</v>
      </c>
      <c r="AY254" s="65">
        <f t="shared" si="140"/>
        <v>41375144</v>
      </c>
      <c r="AZ254" s="66">
        <f t="shared" si="141"/>
        <v>38222810</v>
      </c>
      <c r="BA254" s="35"/>
      <c r="BB254" s="7">
        <f t="shared" si="116"/>
        <v>230.10906901012623</v>
      </c>
      <c r="BC254" s="4">
        <f t="shared" si="117"/>
        <v>131.86354378818737</v>
      </c>
      <c r="BD254" s="9">
        <f t="shared" si="118"/>
        <v>241.44807121661722</v>
      </c>
      <c r="BE254" s="35"/>
      <c r="BF254" s="41">
        <f t="shared" si="135"/>
        <v>5.617897192630035E-2</v>
      </c>
      <c r="BG254" s="43">
        <f t="shared" si="136"/>
        <v>3.2193247995162932E-2</v>
      </c>
      <c r="BH254" s="44">
        <f t="shared" si="137"/>
        <v>5.8947283011869439E-2</v>
      </c>
      <c r="BI254" s="35"/>
      <c r="BJ254" s="73" t="s">
        <v>47</v>
      </c>
      <c r="BK254" s="57"/>
      <c r="BL254" s="58"/>
      <c r="BM254" s="35"/>
      <c r="BN254" s="56"/>
      <c r="BO254" s="57"/>
      <c r="BP254" s="58"/>
      <c r="BQ254" s="35"/>
      <c r="BR254" s="56"/>
      <c r="BS254" s="57"/>
      <c r="BT254" s="58"/>
      <c r="BU254" s="35"/>
      <c r="BV254" s="56"/>
      <c r="BW254" s="57"/>
      <c r="BX254" s="58"/>
    </row>
    <row r="255" spans="1:76" x14ac:dyDescent="0.2">
      <c r="A255" s="4">
        <f t="shared" si="128"/>
        <v>2490000</v>
      </c>
      <c r="B255" s="4">
        <f t="shared" si="125"/>
        <v>2500000</v>
      </c>
      <c r="D255" s="7">
        <f t="shared" si="129"/>
        <v>10000</v>
      </c>
      <c r="E255" s="57">
        <v>5368</v>
      </c>
      <c r="F255" s="9">
        <f t="shared" si="119"/>
        <v>4632</v>
      </c>
      <c r="G255" s="58">
        <v>77160</v>
      </c>
      <c r="H255" s="9">
        <f t="shared" si="120"/>
        <v>14.374068554396423</v>
      </c>
      <c r="I255" s="9">
        <f t="shared" si="121"/>
        <v>7.7160000000000002</v>
      </c>
      <c r="J255" s="4"/>
      <c r="K255" s="59">
        <v>2832</v>
      </c>
      <c r="L255" s="27">
        <f t="shared" si="130"/>
        <v>7168</v>
      </c>
      <c r="M255" s="57">
        <v>29749</v>
      </c>
      <c r="N255" s="30">
        <f t="shared" si="131"/>
        <v>-29741.284</v>
      </c>
      <c r="O255" s="35"/>
      <c r="P255" s="7">
        <f t="shared" si="132"/>
        <v>32581</v>
      </c>
      <c r="Q255" s="57">
        <v>1952</v>
      </c>
      <c r="R255" s="58">
        <v>907</v>
      </c>
      <c r="S255" s="4"/>
      <c r="T255" s="59">
        <v>93028</v>
      </c>
      <c r="U255" s="58">
        <v>744648</v>
      </c>
      <c r="V255" s="35"/>
      <c r="W255" s="7">
        <f t="shared" si="133"/>
        <v>837676</v>
      </c>
      <c r="X255" s="57">
        <v>526760</v>
      </c>
      <c r="Y255" s="58">
        <v>246704</v>
      </c>
      <c r="AA255" s="7">
        <f t="shared" si="122"/>
        <v>25.710567508670696</v>
      </c>
      <c r="AB255" s="4">
        <f t="shared" si="123"/>
        <v>269.85655737704917</v>
      </c>
      <c r="AC255" s="9">
        <f t="shared" si="124"/>
        <v>272</v>
      </c>
      <c r="AE255" s="7">
        <f t="shared" si="126"/>
        <v>162706638</v>
      </c>
      <c r="AF255" s="4">
        <f t="shared" si="138"/>
        <v>125873936</v>
      </c>
      <c r="AG255" s="9">
        <f t="shared" si="139"/>
        <v>39733488</v>
      </c>
      <c r="AI255" s="47">
        <f t="shared" si="110"/>
        <v>0.3069273502961849</v>
      </c>
      <c r="AJ255" s="48">
        <f t="shared" si="111"/>
        <v>5.1229508196721314</v>
      </c>
      <c r="AK255" s="49">
        <f t="shared" si="112"/>
        <v>11.025358324145534</v>
      </c>
      <c r="AM255" s="47">
        <f t="shared" si="113"/>
        <v>0.16475860163899206</v>
      </c>
      <c r="AN255" s="48">
        <f t="shared" si="114"/>
        <v>2.75</v>
      </c>
      <c r="AO255" s="49">
        <f t="shared" si="115"/>
        <v>5.9184123484013229</v>
      </c>
      <c r="AQ255" s="59">
        <v>305378</v>
      </c>
      <c r="AR255" s="58">
        <v>7591408</v>
      </c>
      <c r="AS255" s="35"/>
      <c r="AT255" s="7">
        <f t="shared" si="134"/>
        <v>7896786</v>
      </c>
      <c r="AU255" s="57">
        <v>235511</v>
      </c>
      <c r="AV255" s="58">
        <v>219795</v>
      </c>
      <c r="AW255" s="35"/>
      <c r="AX255" s="7">
        <f t="shared" si="127"/>
        <v>543619499</v>
      </c>
      <c r="AY255" s="65">
        <f t="shared" si="140"/>
        <v>41610655</v>
      </c>
      <c r="AZ255" s="66">
        <f t="shared" si="141"/>
        <v>38442605</v>
      </c>
      <c r="BA255" s="35"/>
      <c r="BB255" s="7">
        <f t="shared" si="116"/>
        <v>242.37396028360087</v>
      </c>
      <c r="BC255" s="4">
        <f t="shared" si="117"/>
        <v>120.65112704918033</v>
      </c>
      <c r="BD255" s="9">
        <f t="shared" si="118"/>
        <v>242.33186328555678</v>
      </c>
      <c r="BE255" s="35"/>
      <c r="BF255" s="41">
        <f t="shared" si="135"/>
        <v>5.9173330147363493E-2</v>
      </c>
      <c r="BG255" s="43">
        <f t="shared" si="136"/>
        <v>2.9455841564741292E-2</v>
      </c>
      <c r="BH255" s="44">
        <f t="shared" si="137"/>
        <v>5.9163052559950385E-2</v>
      </c>
      <c r="BI255" s="35"/>
      <c r="BJ255" s="73" t="s">
        <v>47</v>
      </c>
      <c r="BK255" s="57"/>
      <c r="BL255" s="58"/>
      <c r="BM255" s="35"/>
      <c r="BN255" s="56"/>
      <c r="BO255" s="57"/>
      <c r="BP255" s="58"/>
      <c r="BQ255" s="35"/>
      <c r="BR255" s="56"/>
      <c r="BS255" s="57"/>
      <c r="BT255" s="58"/>
      <c r="BU255" s="35"/>
      <c r="BV255" s="56"/>
      <c r="BW255" s="57"/>
      <c r="BX255" s="58"/>
    </row>
    <row r="256" spans="1:76" x14ac:dyDescent="0.2">
      <c r="A256" s="4">
        <f t="shared" si="128"/>
        <v>2500000</v>
      </c>
      <c r="B256" s="4">
        <f t="shared" si="125"/>
        <v>2510000</v>
      </c>
      <c r="D256" s="7">
        <f t="shared" si="129"/>
        <v>10000</v>
      </c>
      <c r="E256" s="57">
        <v>5907</v>
      </c>
      <c r="F256" s="9">
        <f t="shared" si="119"/>
        <v>4093</v>
      </c>
      <c r="G256" s="58">
        <v>72755</v>
      </c>
      <c r="H256" s="9">
        <f t="shared" si="120"/>
        <v>12.316742847469104</v>
      </c>
      <c r="I256" s="9">
        <f t="shared" si="121"/>
        <v>7.2755000000000001</v>
      </c>
      <c r="J256" s="4"/>
      <c r="K256" s="59">
        <v>3399</v>
      </c>
      <c r="L256" s="27">
        <f t="shared" si="130"/>
        <v>6601</v>
      </c>
      <c r="M256" s="57">
        <v>25792</v>
      </c>
      <c r="N256" s="30">
        <f t="shared" si="131"/>
        <v>-25784.7245</v>
      </c>
      <c r="O256" s="35"/>
      <c r="P256" s="7">
        <f t="shared" si="132"/>
        <v>29191</v>
      </c>
      <c r="Q256" s="57">
        <v>1985</v>
      </c>
      <c r="R256" s="58">
        <v>983</v>
      </c>
      <c r="S256" s="4"/>
      <c r="T256" s="59">
        <v>99333</v>
      </c>
      <c r="U256" s="58">
        <v>893272</v>
      </c>
      <c r="V256" s="35"/>
      <c r="W256" s="7">
        <f t="shared" si="133"/>
        <v>992605</v>
      </c>
      <c r="X256" s="57">
        <v>537528</v>
      </c>
      <c r="Y256" s="58">
        <v>267376</v>
      </c>
      <c r="AA256" s="7">
        <f t="shared" si="122"/>
        <v>34.003802541879345</v>
      </c>
      <c r="AB256" s="4">
        <f t="shared" si="123"/>
        <v>270.7949622166247</v>
      </c>
      <c r="AC256" s="9">
        <f t="shared" si="124"/>
        <v>272</v>
      </c>
      <c r="AE256" s="7">
        <f t="shared" si="126"/>
        <v>163699243</v>
      </c>
      <c r="AF256" s="4">
        <f t="shared" si="138"/>
        <v>126411464</v>
      </c>
      <c r="AG256" s="9">
        <f t="shared" si="139"/>
        <v>40000864</v>
      </c>
      <c r="AI256" s="47">
        <f t="shared" si="110"/>
        <v>0.34257134048165533</v>
      </c>
      <c r="AJ256" s="48">
        <f t="shared" si="111"/>
        <v>5.0377833753148611</v>
      </c>
      <c r="AK256" s="49">
        <f t="shared" si="112"/>
        <v>10.172939979654121</v>
      </c>
      <c r="AM256" s="47">
        <f t="shared" si="113"/>
        <v>0.20235689082251379</v>
      </c>
      <c r="AN256" s="48">
        <f t="shared" si="114"/>
        <v>2.9758186397984887</v>
      </c>
      <c r="AO256" s="49">
        <f t="shared" si="115"/>
        <v>6.0091556459816884</v>
      </c>
      <c r="AQ256" s="59">
        <v>263831</v>
      </c>
      <c r="AR256" s="58">
        <v>6626160</v>
      </c>
      <c r="AS256" s="35"/>
      <c r="AT256" s="7">
        <f t="shared" si="134"/>
        <v>6889991</v>
      </c>
      <c r="AU256" s="57">
        <v>250640</v>
      </c>
      <c r="AV256" s="58">
        <v>234662</v>
      </c>
      <c r="AW256" s="35"/>
      <c r="AX256" s="7">
        <f t="shared" si="127"/>
        <v>550509490</v>
      </c>
      <c r="AY256" s="65">
        <f t="shared" si="140"/>
        <v>41861295</v>
      </c>
      <c r="AZ256" s="66">
        <f t="shared" si="141"/>
        <v>38677267</v>
      </c>
      <c r="BA256" s="35"/>
      <c r="BB256" s="7">
        <f t="shared" si="116"/>
        <v>236.03134527765408</v>
      </c>
      <c r="BC256" s="4">
        <f t="shared" si="117"/>
        <v>126.26700251889169</v>
      </c>
      <c r="BD256" s="9">
        <f t="shared" si="118"/>
        <v>238.72024415055952</v>
      </c>
      <c r="BE256" s="35"/>
      <c r="BF256" s="41">
        <f t="shared" si="135"/>
        <v>5.7624840155677266E-2</v>
      </c>
      <c r="BG256" s="43">
        <f t="shared" si="136"/>
        <v>3.0826904911838791E-2</v>
      </c>
      <c r="BH256" s="44">
        <f t="shared" si="137"/>
        <v>5.8281309607070196E-2</v>
      </c>
      <c r="BI256" s="35"/>
      <c r="BJ256" s="73" t="s">
        <v>47</v>
      </c>
      <c r="BK256" s="57"/>
      <c r="BL256" s="58"/>
      <c r="BM256" s="35"/>
      <c r="BN256" s="56"/>
      <c r="BO256" s="57"/>
      <c r="BP256" s="58"/>
      <c r="BQ256" s="35"/>
      <c r="BR256" s="56"/>
      <c r="BS256" s="57"/>
      <c r="BT256" s="58"/>
      <c r="BU256" s="35"/>
      <c r="BV256" s="56"/>
      <c r="BW256" s="57"/>
      <c r="BX256" s="58"/>
    </row>
    <row r="257" spans="1:76" x14ac:dyDescent="0.2">
      <c r="A257" s="4">
        <f t="shared" si="128"/>
        <v>2510000</v>
      </c>
      <c r="B257" s="4">
        <f t="shared" si="125"/>
        <v>2520000</v>
      </c>
      <c r="D257" s="7">
        <f t="shared" si="129"/>
        <v>10000</v>
      </c>
      <c r="E257" s="57">
        <v>5774</v>
      </c>
      <c r="F257" s="9">
        <f t="shared" si="119"/>
        <v>4226</v>
      </c>
      <c r="G257" s="58">
        <v>74046</v>
      </c>
      <c r="H257" s="9">
        <f t="shared" si="120"/>
        <v>12.824038794596467</v>
      </c>
      <c r="I257" s="9">
        <f t="shared" si="121"/>
        <v>7.4046000000000003</v>
      </c>
      <c r="J257" s="4"/>
      <c r="K257" s="59">
        <v>3310</v>
      </c>
      <c r="L257" s="27">
        <f t="shared" si="130"/>
        <v>6690</v>
      </c>
      <c r="M257" s="57">
        <v>24825</v>
      </c>
      <c r="N257" s="30">
        <f t="shared" si="131"/>
        <v>-24817.595399999998</v>
      </c>
      <c r="O257" s="35"/>
      <c r="P257" s="7">
        <f t="shared" si="132"/>
        <v>28135</v>
      </c>
      <c r="Q257" s="57">
        <v>1970</v>
      </c>
      <c r="R257" s="58">
        <v>991</v>
      </c>
      <c r="S257" s="4"/>
      <c r="T257" s="59">
        <v>89805</v>
      </c>
      <c r="U257" s="58">
        <v>866456</v>
      </c>
      <c r="V257" s="35"/>
      <c r="W257" s="7">
        <f t="shared" si="133"/>
        <v>956261</v>
      </c>
      <c r="X257" s="57">
        <v>533296</v>
      </c>
      <c r="Y257" s="58">
        <v>269552</v>
      </c>
      <c r="AA257" s="7">
        <f t="shared" si="122"/>
        <v>33.988306379953791</v>
      </c>
      <c r="AB257" s="4">
        <f t="shared" si="123"/>
        <v>270.70862944162434</v>
      </c>
      <c r="AC257" s="9">
        <f t="shared" si="124"/>
        <v>272</v>
      </c>
      <c r="AE257" s="7">
        <f t="shared" si="126"/>
        <v>164655504</v>
      </c>
      <c r="AF257" s="4">
        <f t="shared" si="138"/>
        <v>126944760</v>
      </c>
      <c r="AG257" s="9">
        <f t="shared" si="139"/>
        <v>40270416</v>
      </c>
      <c r="AI257" s="47">
        <f t="shared" si="110"/>
        <v>0.35542918073573843</v>
      </c>
      <c r="AJ257" s="48">
        <f t="shared" si="111"/>
        <v>5.0761421319796955</v>
      </c>
      <c r="AK257" s="49">
        <f t="shared" si="112"/>
        <v>10.090817356205852</v>
      </c>
      <c r="AM257" s="47">
        <f t="shared" si="113"/>
        <v>0.20522480895681536</v>
      </c>
      <c r="AN257" s="48">
        <f t="shared" si="114"/>
        <v>2.9309644670050763</v>
      </c>
      <c r="AO257" s="49">
        <f t="shared" si="115"/>
        <v>5.8264379414732597</v>
      </c>
      <c r="AQ257" s="59">
        <v>244044</v>
      </c>
      <c r="AR257" s="58">
        <v>6327072</v>
      </c>
      <c r="AS257" s="35"/>
      <c r="AT257" s="7">
        <f t="shared" si="134"/>
        <v>6571116</v>
      </c>
      <c r="AU257" s="57">
        <v>252183</v>
      </c>
      <c r="AV257" s="58">
        <v>238336</v>
      </c>
      <c r="AW257" s="35"/>
      <c r="AX257" s="7">
        <f t="shared" si="127"/>
        <v>557080606</v>
      </c>
      <c r="AY257" s="65">
        <f t="shared" si="140"/>
        <v>42113478</v>
      </c>
      <c r="AZ257" s="66">
        <f t="shared" si="141"/>
        <v>38915603</v>
      </c>
      <c r="BA257" s="35"/>
      <c r="BB257" s="7">
        <f t="shared" si="116"/>
        <v>233.55663763995025</v>
      </c>
      <c r="BC257" s="4">
        <f t="shared" si="117"/>
        <v>128.01167512690355</v>
      </c>
      <c r="BD257" s="9">
        <f t="shared" si="118"/>
        <v>240.50050454086781</v>
      </c>
      <c r="BE257" s="35"/>
      <c r="BF257" s="41">
        <f t="shared" si="135"/>
        <v>5.702066348631598E-2</v>
      </c>
      <c r="BG257" s="43">
        <f t="shared" si="136"/>
        <v>3.1252850372779188E-2</v>
      </c>
      <c r="BH257" s="44">
        <f t="shared" si="137"/>
        <v>5.8715943491422805E-2</v>
      </c>
      <c r="BI257" s="35"/>
      <c r="BJ257" s="73" t="s">
        <v>47</v>
      </c>
      <c r="BK257" s="57"/>
      <c r="BL257" s="58"/>
      <c r="BM257" s="35"/>
      <c r="BN257" s="56"/>
      <c r="BO257" s="57"/>
      <c r="BP257" s="58"/>
      <c r="BQ257" s="35"/>
      <c r="BR257" s="56"/>
      <c r="BS257" s="57"/>
      <c r="BT257" s="58"/>
      <c r="BU257" s="35"/>
      <c r="BV257" s="56"/>
      <c r="BW257" s="57"/>
      <c r="BX257" s="58"/>
    </row>
    <row r="258" spans="1:76" x14ac:dyDescent="0.2">
      <c r="A258" s="4">
        <f t="shared" si="128"/>
        <v>2520000</v>
      </c>
      <c r="B258" s="4">
        <f t="shared" si="125"/>
        <v>2530000</v>
      </c>
      <c r="D258" s="7">
        <f t="shared" si="129"/>
        <v>10000</v>
      </c>
      <c r="E258" s="57">
        <v>5634</v>
      </c>
      <c r="F258" s="9">
        <f t="shared" si="119"/>
        <v>4366</v>
      </c>
      <c r="G258" s="58">
        <v>70027</v>
      </c>
      <c r="H258" s="9">
        <f t="shared" si="120"/>
        <v>12.429357472488462</v>
      </c>
      <c r="I258" s="9">
        <f t="shared" si="121"/>
        <v>7.0026999999999999</v>
      </c>
      <c r="J258" s="4"/>
      <c r="K258" s="59">
        <v>3162</v>
      </c>
      <c r="L258" s="27">
        <f t="shared" si="130"/>
        <v>6838</v>
      </c>
      <c r="M258" s="57">
        <v>21801</v>
      </c>
      <c r="N258" s="30">
        <f t="shared" si="131"/>
        <v>-21793.997299999999</v>
      </c>
      <c r="O258" s="35"/>
      <c r="P258" s="7">
        <f t="shared" si="132"/>
        <v>24963</v>
      </c>
      <c r="Q258" s="57">
        <v>1980</v>
      </c>
      <c r="R258" s="58">
        <v>1022</v>
      </c>
      <c r="S258" s="4"/>
      <c r="T258" s="59">
        <v>77700</v>
      </c>
      <c r="U258" s="58">
        <v>823520</v>
      </c>
      <c r="V258" s="35"/>
      <c r="W258" s="7">
        <f t="shared" si="133"/>
        <v>901220</v>
      </c>
      <c r="X258" s="57">
        <v>535616</v>
      </c>
      <c r="Y258" s="58">
        <v>277984</v>
      </c>
      <c r="AA258" s="7">
        <f t="shared" si="122"/>
        <v>36.102231302327446</v>
      </c>
      <c r="AB258" s="4">
        <f t="shared" si="123"/>
        <v>270.51313131313134</v>
      </c>
      <c r="AC258" s="9">
        <f t="shared" si="124"/>
        <v>272</v>
      </c>
      <c r="AE258" s="7">
        <f t="shared" si="126"/>
        <v>165556724</v>
      </c>
      <c r="AF258" s="4">
        <f t="shared" si="138"/>
        <v>127480376</v>
      </c>
      <c r="AG258" s="9">
        <f t="shared" si="139"/>
        <v>40548400</v>
      </c>
      <c r="AI258" s="47">
        <f t="shared" si="110"/>
        <v>0.40059287745863881</v>
      </c>
      <c r="AJ258" s="48">
        <f t="shared" si="111"/>
        <v>5.0505050505050502</v>
      </c>
      <c r="AK258" s="49">
        <f t="shared" si="112"/>
        <v>9.7847358121330732</v>
      </c>
      <c r="AM258" s="47">
        <f t="shared" si="113"/>
        <v>0.2256940271601971</v>
      </c>
      <c r="AN258" s="48">
        <f t="shared" si="114"/>
        <v>2.8454545454545452</v>
      </c>
      <c r="AO258" s="49">
        <f t="shared" si="115"/>
        <v>5.5127201565557726</v>
      </c>
      <c r="AQ258" s="59">
        <v>202670</v>
      </c>
      <c r="AR258" s="58">
        <v>5501856</v>
      </c>
      <c r="AS258" s="35"/>
      <c r="AT258" s="7">
        <f t="shared" si="134"/>
        <v>5704526</v>
      </c>
      <c r="AU258" s="57">
        <v>260915</v>
      </c>
      <c r="AV258" s="58">
        <v>247815</v>
      </c>
      <c r="AW258" s="35"/>
      <c r="AX258" s="7">
        <f t="shared" si="127"/>
        <v>562785132</v>
      </c>
      <c r="AY258" s="65">
        <f t="shared" si="140"/>
        <v>42374393</v>
      </c>
      <c r="AZ258" s="66">
        <f t="shared" si="141"/>
        <v>39163418</v>
      </c>
      <c r="BA258" s="35"/>
      <c r="BB258" s="7">
        <f t="shared" si="116"/>
        <v>228.5192484877619</v>
      </c>
      <c r="BC258" s="4">
        <f t="shared" si="117"/>
        <v>131.77525252525251</v>
      </c>
      <c r="BD258" s="9">
        <f t="shared" si="118"/>
        <v>242.48043052837573</v>
      </c>
      <c r="BE258" s="35"/>
      <c r="BF258" s="41">
        <f t="shared" si="135"/>
        <v>5.5790832150332495E-2</v>
      </c>
      <c r="BG258" s="43">
        <f t="shared" si="136"/>
        <v>3.2171692511047977E-2</v>
      </c>
      <c r="BH258" s="44">
        <f t="shared" si="137"/>
        <v>5.9199323859466732E-2</v>
      </c>
      <c r="BI258" s="35"/>
      <c r="BJ258" s="73" t="s">
        <v>47</v>
      </c>
      <c r="BK258" s="57"/>
      <c r="BL258" s="58"/>
      <c r="BM258" s="35"/>
      <c r="BN258" s="56"/>
      <c r="BO258" s="57"/>
      <c r="BP258" s="58"/>
      <c r="BQ258" s="35"/>
      <c r="BR258" s="56"/>
      <c r="BS258" s="57"/>
      <c r="BT258" s="58"/>
      <c r="BU258" s="35"/>
      <c r="BV258" s="56"/>
      <c r="BW258" s="57"/>
      <c r="BX258" s="58"/>
    </row>
    <row r="259" spans="1:76" x14ac:dyDescent="0.2">
      <c r="A259" s="4">
        <f t="shared" si="128"/>
        <v>2530000</v>
      </c>
      <c r="B259" s="4">
        <f t="shared" si="125"/>
        <v>2540000</v>
      </c>
      <c r="D259" s="7">
        <f t="shared" si="129"/>
        <v>10000</v>
      </c>
      <c r="E259" s="57">
        <v>5175</v>
      </c>
      <c r="F259" s="9">
        <f t="shared" si="119"/>
        <v>4825</v>
      </c>
      <c r="G259" s="58">
        <v>68429</v>
      </c>
      <c r="H259" s="9">
        <f t="shared" si="120"/>
        <v>13.222995169082125</v>
      </c>
      <c r="I259" s="9">
        <f t="shared" si="121"/>
        <v>6.8429000000000002</v>
      </c>
      <c r="J259" s="4"/>
      <c r="K259" s="59">
        <v>2869</v>
      </c>
      <c r="L259" s="27">
        <f t="shared" si="130"/>
        <v>7131</v>
      </c>
      <c r="M259" s="57">
        <v>20707</v>
      </c>
      <c r="N259" s="30">
        <f t="shared" si="131"/>
        <v>-20700.1571</v>
      </c>
      <c r="O259" s="35"/>
      <c r="P259" s="7">
        <f t="shared" si="132"/>
        <v>23576</v>
      </c>
      <c r="Q259" s="57">
        <v>1959</v>
      </c>
      <c r="R259" s="58">
        <v>929</v>
      </c>
      <c r="S259" s="4"/>
      <c r="T259" s="59">
        <v>69955</v>
      </c>
      <c r="U259" s="58">
        <v>746136</v>
      </c>
      <c r="V259" s="35"/>
      <c r="W259" s="7">
        <f t="shared" si="133"/>
        <v>816091</v>
      </c>
      <c r="X259" s="57">
        <v>528688</v>
      </c>
      <c r="Y259" s="58">
        <v>252688</v>
      </c>
      <c r="AA259" s="7">
        <f t="shared" si="122"/>
        <v>34.615329148286392</v>
      </c>
      <c r="AB259" s="4">
        <f t="shared" si="123"/>
        <v>269.87646758550278</v>
      </c>
      <c r="AC259" s="9">
        <f t="shared" si="124"/>
        <v>272</v>
      </c>
      <c r="AE259" s="7">
        <f t="shared" si="126"/>
        <v>166372815</v>
      </c>
      <c r="AF259" s="4">
        <f t="shared" si="138"/>
        <v>128009064</v>
      </c>
      <c r="AG259" s="9">
        <f t="shared" si="139"/>
        <v>40801088</v>
      </c>
      <c r="AI259" s="47">
        <f t="shared" si="110"/>
        <v>0.42416016287750252</v>
      </c>
      <c r="AJ259" s="48">
        <f t="shared" si="111"/>
        <v>5.1046452271567127</v>
      </c>
      <c r="AK259" s="49">
        <f t="shared" si="112"/>
        <v>10.764262648008611</v>
      </c>
      <c r="AM259" s="47">
        <f t="shared" si="113"/>
        <v>0.21950288428910758</v>
      </c>
      <c r="AN259" s="48">
        <f t="shared" si="114"/>
        <v>2.641653905053599</v>
      </c>
      <c r="AO259" s="49">
        <f t="shared" si="115"/>
        <v>5.5705059203444565</v>
      </c>
      <c r="AQ259" s="59">
        <v>203293</v>
      </c>
      <c r="AR259" s="58">
        <v>5187592</v>
      </c>
      <c r="AS259" s="35"/>
      <c r="AT259" s="7">
        <f t="shared" si="134"/>
        <v>5390885</v>
      </c>
      <c r="AU259" s="57">
        <v>238049</v>
      </c>
      <c r="AV259" s="58">
        <v>225193</v>
      </c>
      <c r="AW259" s="35"/>
      <c r="AX259" s="7">
        <f t="shared" si="127"/>
        <v>568176017</v>
      </c>
      <c r="AY259" s="65">
        <f t="shared" si="140"/>
        <v>42612442</v>
      </c>
      <c r="AZ259" s="66">
        <f t="shared" si="141"/>
        <v>39388611</v>
      </c>
      <c r="BA259" s="35"/>
      <c r="BB259" s="7">
        <f t="shared" si="116"/>
        <v>228.65986596538852</v>
      </c>
      <c r="BC259" s="4">
        <f t="shared" si="117"/>
        <v>121.51556916794283</v>
      </c>
      <c r="BD259" s="9">
        <f t="shared" si="118"/>
        <v>242.40365984930031</v>
      </c>
      <c r="BE259" s="35"/>
      <c r="BF259" s="41">
        <f t="shared" si="135"/>
        <v>5.5825162589206181E-2</v>
      </c>
      <c r="BG259" s="43">
        <f t="shared" si="136"/>
        <v>2.9666887003892292E-2</v>
      </c>
      <c r="BH259" s="44">
        <f t="shared" si="137"/>
        <v>5.9180581017895584E-2</v>
      </c>
      <c r="BI259" s="35"/>
      <c r="BJ259" s="73" t="s">
        <v>47</v>
      </c>
      <c r="BK259" s="57"/>
      <c r="BL259" s="58"/>
      <c r="BM259" s="35"/>
      <c r="BN259" s="56"/>
      <c r="BO259" s="57"/>
      <c r="BP259" s="58"/>
      <c r="BQ259" s="35"/>
      <c r="BR259" s="56"/>
      <c r="BS259" s="57"/>
      <c r="BT259" s="58"/>
      <c r="BU259" s="35"/>
      <c r="BV259" s="56"/>
      <c r="BW259" s="57"/>
      <c r="BX259" s="58"/>
    </row>
    <row r="260" spans="1:76" x14ac:dyDescent="0.2">
      <c r="A260" s="4">
        <f t="shared" si="128"/>
        <v>2540000</v>
      </c>
      <c r="B260" s="4">
        <f t="shared" si="125"/>
        <v>2550000</v>
      </c>
      <c r="D260" s="7">
        <f t="shared" si="129"/>
        <v>10000</v>
      </c>
      <c r="E260" s="57">
        <v>5436</v>
      </c>
      <c r="F260" s="9">
        <f t="shared" si="119"/>
        <v>4564</v>
      </c>
      <c r="G260" s="58">
        <v>78657</v>
      </c>
      <c r="H260" s="9">
        <f t="shared" si="120"/>
        <v>14.469646799116997</v>
      </c>
      <c r="I260" s="9">
        <f t="shared" si="121"/>
        <v>7.8657000000000004</v>
      </c>
      <c r="J260" s="4"/>
      <c r="K260" s="59">
        <v>2941</v>
      </c>
      <c r="L260" s="27">
        <f t="shared" si="130"/>
        <v>7059</v>
      </c>
      <c r="M260" s="57">
        <v>24332</v>
      </c>
      <c r="N260" s="30">
        <f t="shared" si="131"/>
        <v>-24324.134300000002</v>
      </c>
      <c r="O260" s="35"/>
      <c r="P260" s="7">
        <f t="shared" si="132"/>
        <v>27273</v>
      </c>
      <c r="Q260" s="57">
        <v>1973</v>
      </c>
      <c r="R260" s="58">
        <v>1082</v>
      </c>
      <c r="S260" s="4"/>
      <c r="T260" s="59">
        <v>81663</v>
      </c>
      <c r="U260" s="58">
        <v>770648</v>
      </c>
      <c r="V260" s="35"/>
      <c r="W260" s="7">
        <f t="shared" si="133"/>
        <v>852311</v>
      </c>
      <c r="X260" s="57">
        <v>533904</v>
      </c>
      <c r="Y260" s="58">
        <v>294304</v>
      </c>
      <c r="AA260" s="7">
        <f t="shared" si="122"/>
        <v>31.251090822425109</v>
      </c>
      <c r="AB260" s="4">
        <f t="shared" si="123"/>
        <v>270.6051697921946</v>
      </c>
      <c r="AC260" s="9">
        <f t="shared" si="124"/>
        <v>272</v>
      </c>
      <c r="AE260" s="7">
        <f t="shared" si="126"/>
        <v>167225126</v>
      </c>
      <c r="AF260" s="4">
        <f t="shared" si="138"/>
        <v>128542968</v>
      </c>
      <c r="AG260" s="9">
        <f t="shared" si="139"/>
        <v>41095392</v>
      </c>
      <c r="AI260" s="47">
        <f t="shared" si="110"/>
        <v>0.3666630000366663</v>
      </c>
      <c r="AJ260" s="48">
        <f t="shared" si="111"/>
        <v>5.0684237202230102</v>
      </c>
      <c r="AK260" s="49">
        <f t="shared" si="112"/>
        <v>9.2421441774491679</v>
      </c>
      <c r="AM260" s="47">
        <f t="shared" si="113"/>
        <v>0.19931800681993181</v>
      </c>
      <c r="AN260" s="48">
        <f t="shared" si="114"/>
        <v>2.7551951343132286</v>
      </c>
      <c r="AO260" s="49">
        <f t="shared" si="115"/>
        <v>5.0240295748613679</v>
      </c>
      <c r="AQ260" s="59">
        <v>241877</v>
      </c>
      <c r="AR260" s="58">
        <v>6080528</v>
      </c>
      <c r="AS260" s="35"/>
      <c r="AT260" s="7">
        <f t="shared" si="134"/>
        <v>6322405</v>
      </c>
      <c r="AU260" s="57">
        <v>281967</v>
      </c>
      <c r="AV260" s="58">
        <v>268577</v>
      </c>
      <c r="AW260" s="35"/>
      <c r="AX260" s="7">
        <f t="shared" si="127"/>
        <v>574498422</v>
      </c>
      <c r="AY260" s="65">
        <f t="shared" si="140"/>
        <v>42894409</v>
      </c>
      <c r="AZ260" s="66">
        <f t="shared" si="141"/>
        <v>39657188</v>
      </c>
      <c r="BA260" s="35"/>
      <c r="BB260" s="7">
        <f t="shared" si="116"/>
        <v>231.81919847468191</v>
      </c>
      <c r="BC260" s="4">
        <f t="shared" si="117"/>
        <v>142.91282311201218</v>
      </c>
      <c r="BD260" s="9">
        <f t="shared" si="118"/>
        <v>248.22273567467653</v>
      </c>
      <c r="BE260" s="35"/>
      <c r="BF260" s="41">
        <f t="shared" si="135"/>
        <v>5.6596484002607889E-2</v>
      </c>
      <c r="BG260" s="43">
        <f t="shared" si="136"/>
        <v>3.4890825955081098E-2</v>
      </c>
      <c r="BH260" s="44">
        <f t="shared" si="137"/>
        <v>6.0601253826825324E-2</v>
      </c>
      <c r="BI260" s="35"/>
      <c r="BJ260" s="73" t="s">
        <v>47</v>
      </c>
      <c r="BK260" s="57"/>
      <c r="BL260" s="58"/>
      <c r="BM260" s="35"/>
      <c r="BN260" s="56"/>
      <c r="BO260" s="57"/>
      <c r="BP260" s="58"/>
      <c r="BQ260" s="35"/>
      <c r="BR260" s="56"/>
      <c r="BS260" s="57"/>
      <c r="BT260" s="58"/>
      <c r="BU260" s="35"/>
      <c r="BV260" s="56"/>
      <c r="BW260" s="57"/>
      <c r="BX260" s="58"/>
    </row>
    <row r="261" spans="1:76" x14ac:dyDescent="0.2">
      <c r="A261" s="4">
        <f t="shared" si="128"/>
        <v>2550000</v>
      </c>
      <c r="B261" s="4">
        <f t="shared" si="125"/>
        <v>2560000</v>
      </c>
      <c r="D261" s="7">
        <f t="shared" si="129"/>
        <v>10000</v>
      </c>
      <c r="E261" s="57">
        <v>4973</v>
      </c>
      <c r="F261" s="9">
        <f t="shared" si="119"/>
        <v>5027</v>
      </c>
      <c r="G261" s="58">
        <v>69378</v>
      </c>
      <c r="H261" s="9">
        <f t="shared" si="120"/>
        <v>13.950935049266036</v>
      </c>
      <c r="I261" s="9">
        <f t="shared" si="121"/>
        <v>6.9378000000000002</v>
      </c>
      <c r="J261" s="4"/>
      <c r="K261" s="59">
        <v>2629</v>
      </c>
      <c r="L261" s="27">
        <f t="shared" si="130"/>
        <v>7371</v>
      </c>
      <c r="M261" s="57">
        <v>18111</v>
      </c>
      <c r="N261" s="30">
        <f t="shared" si="131"/>
        <v>-18104.0622</v>
      </c>
      <c r="O261" s="35"/>
      <c r="P261" s="7">
        <f t="shared" si="132"/>
        <v>20740</v>
      </c>
      <c r="Q261" s="57">
        <v>1949</v>
      </c>
      <c r="R261" s="58">
        <v>954</v>
      </c>
      <c r="S261" s="4"/>
      <c r="T261" s="59">
        <v>62974</v>
      </c>
      <c r="U261" s="58">
        <v>687008</v>
      </c>
      <c r="V261" s="35"/>
      <c r="W261" s="7">
        <f t="shared" si="133"/>
        <v>749982</v>
      </c>
      <c r="X261" s="57">
        <v>526160</v>
      </c>
      <c r="Y261" s="58">
        <v>259488</v>
      </c>
      <c r="AA261" s="7">
        <f t="shared" si="122"/>
        <v>36.161137897782062</v>
      </c>
      <c r="AB261" s="4">
        <f t="shared" si="123"/>
        <v>269.96408414571573</v>
      </c>
      <c r="AC261" s="9">
        <f t="shared" si="124"/>
        <v>272</v>
      </c>
      <c r="AE261" s="7">
        <f t="shared" si="126"/>
        <v>167975108</v>
      </c>
      <c r="AF261" s="4">
        <f t="shared" si="138"/>
        <v>129069128</v>
      </c>
      <c r="AG261" s="9">
        <f t="shared" si="139"/>
        <v>41354880</v>
      </c>
      <c r="AI261" s="47">
        <f t="shared" si="110"/>
        <v>0.48216007714561232</v>
      </c>
      <c r="AJ261" s="48">
        <f t="shared" si="111"/>
        <v>5.13083632632119</v>
      </c>
      <c r="AK261" s="49">
        <f t="shared" si="112"/>
        <v>10.482180293501049</v>
      </c>
      <c r="AM261" s="47">
        <f t="shared" si="113"/>
        <v>0.23977820636451302</v>
      </c>
      <c r="AN261" s="48">
        <f t="shared" si="114"/>
        <v>2.5515649050795282</v>
      </c>
      <c r="AO261" s="49">
        <f t="shared" si="115"/>
        <v>5.2127882599580717</v>
      </c>
      <c r="AQ261" s="59">
        <v>174605</v>
      </c>
      <c r="AR261" s="58">
        <v>4603864</v>
      </c>
      <c r="AS261" s="35"/>
      <c r="AT261" s="7">
        <f t="shared" si="134"/>
        <v>4778469</v>
      </c>
      <c r="AU261" s="57">
        <v>249073</v>
      </c>
      <c r="AV261" s="58">
        <v>232798</v>
      </c>
      <c r="AW261" s="35"/>
      <c r="AX261" s="7">
        <f t="shared" si="127"/>
        <v>579276891</v>
      </c>
      <c r="AY261" s="65">
        <f t="shared" si="140"/>
        <v>43143482</v>
      </c>
      <c r="AZ261" s="66">
        <f t="shared" si="141"/>
        <v>39889986</v>
      </c>
      <c r="BA261" s="35"/>
      <c r="BB261" s="7">
        <f t="shared" si="116"/>
        <v>230.39869816779171</v>
      </c>
      <c r="BC261" s="4">
        <f t="shared" si="117"/>
        <v>127.79527963057978</v>
      </c>
      <c r="BD261" s="9">
        <f t="shared" si="118"/>
        <v>244.02306079664569</v>
      </c>
      <c r="BE261" s="35"/>
      <c r="BF261" s="41">
        <f t="shared" si="135"/>
        <v>5.6249682169871022E-2</v>
      </c>
      <c r="BG261" s="43">
        <f t="shared" si="136"/>
        <v>3.1200019441059518E-2</v>
      </c>
      <c r="BH261" s="44">
        <f t="shared" si="137"/>
        <v>5.9575942577306078E-2</v>
      </c>
      <c r="BI261" s="35"/>
      <c r="BJ261" s="73" t="s">
        <v>47</v>
      </c>
      <c r="BK261" s="57"/>
      <c r="BL261" s="58"/>
      <c r="BM261" s="35"/>
      <c r="BN261" s="56"/>
      <c r="BO261" s="57"/>
      <c r="BP261" s="58"/>
      <c r="BQ261" s="35"/>
      <c r="BR261" s="56"/>
      <c r="BS261" s="57"/>
      <c r="BT261" s="58"/>
      <c r="BU261" s="35"/>
      <c r="BV261" s="56"/>
      <c r="BW261" s="57"/>
      <c r="BX261" s="58"/>
    </row>
    <row r="262" spans="1:76" x14ac:dyDescent="0.2">
      <c r="A262" s="4">
        <f t="shared" si="128"/>
        <v>2560000</v>
      </c>
      <c r="B262" s="4">
        <f t="shared" si="125"/>
        <v>2570000</v>
      </c>
      <c r="D262" s="7">
        <f t="shared" si="129"/>
        <v>10000</v>
      </c>
      <c r="E262" s="57">
        <v>4913</v>
      </c>
      <c r="F262" s="9">
        <f t="shared" si="119"/>
        <v>5087</v>
      </c>
      <c r="G262" s="58">
        <v>63473</v>
      </c>
      <c r="H262" s="9">
        <f t="shared" si="120"/>
        <v>12.919397516792184</v>
      </c>
      <c r="I262" s="9">
        <f t="shared" si="121"/>
        <v>6.3472999999999997</v>
      </c>
      <c r="J262" s="4"/>
      <c r="K262" s="59">
        <v>2672</v>
      </c>
      <c r="L262" s="27">
        <f t="shared" si="130"/>
        <v>7328</v>
      </c>
      <c r="M262" s="57">
        <v>17077</v>
      </c>
      <c r="N262" s="30">
        <f t="shared" si="131"/>
        <v>-17070.652699999999</v>
      </c>
      <c r="O262" s="35"/>
      <c r="P262" s="7">
        <f t="shared" si="132"/>
        <v>19749</v>
      </c>
      <c r="Q262" s="57">
        <v>1942</v>
      </c>
      <c r="R262" s="58">
        <v>884</v>
      </c>
      <c r="S262" s="4"/>
      <c r="T262" s="59">
        <v>57607</v>
      </c>
      <c r="U262" s="58">
        <v>687656</v>
      </c>
      <c r="V262" s="35"/>
      <c r="W262" s="7">
        <f t="shared" si="133"/>
        <v>745263</v>
      </c>
      <c r="X262" s="57">
        <v>522968</v>
      </c>
      <c r="Y262" s="58">
        <v>240448</v>
      </c>
      <c r="AA262" s="7">
        <f t="shared" si="122"/>
        <v>37.736746164362749</v>
      </c>
      <c r="AB262" s="4">
        <f t="shared" si="123"/>
        <v>269.29351184346035</v>
      </c>
      <c r="AC262" s="9">
        <f t="shared" si="124"/>
        <v>272</v>
      </c>
      <c r="AE262" s="7">
        <f t="shared" si="126"/>
        <v>168720371</v>
      </c>
      <c r="AF262" s="4">
        <f t="shared" si="138"/>
        <v>129592096</v>
      </c>
      <c r="AG262" s="9">
        <f t="shared" si="139"/>
        <v>41595328</v>
      </c>
      <c r="AI262" s="47">
        <f t="shared" ref="AI262:AI325" si="142">IF(P262=0,0,$D262/P262)</f>
        <v>0.50635475213934877</v>
      </c>
      <c r="AJ262" s="48">
        <f t="shared" ref="AJ262:AJ325" si="143">IF(Q262=0,0,$D262/Q262)</f>
        <v>5.1493305870236865</v>
      </c>
      <c r="AK262" s="49">
        <f t="shared" ref="AK262:AK325" si="144">IF(R262=0,0,$D262/R262)</f>
        <v>11.312217194570136</v>
      </c>
      <c r="AM262" s="47">
        <f t="shared" ref="AM262:AM325" si="145">IF(P262=0,0,+$E262/P262)</f>
        <v>0.24877208972606207</v>
      </c>
      <c r="AN262" s="48">
        <f t="shared" ref="AN262:AN325" si="146">IF(Q262=0,0,+$E262/Q262)</f>
        <v>2.5298661174047372</v>
      </c>
      <c r="AO262" s="49">
        <f t="shared" ref="AO262:AO325" si="147">IF(R262=0,0,+$E262/R262)</f>
        <v>5.5576923076923075</v>
      </c>
      <c r="AQ262" s="59">
        <v>154810</v>
      </c>
      <c r="AR262" s="58">
        <v>4234376</v>
      </c>
      <c r="AS262" s="35"/>
      <c r="AT262" s="7">
        <f t="shared" si="134"/>
        <v>4389186</v>
      </c>
      <c r="AU262" s="57">
        <v>229156</v>
      </c>
      <c r="AV262" s="58">
        <v>215286</v>
      </c>
      <c r="AW262" s="35"/>
      <c r="AX262" s="7">
        <f t="shared" si="127"/>
        <v>583666077</v>
      </c>
      <c r="AY262" s="65">
        <f t="shared" si="140"/>
        <v>43372638</v>
      </c>
      <c r="AZ262" s="66">
        <f t="shared" si="141"/>
        <v>40105272</v>
      </c>
      <c r="BA262" s="35"/>
      <c r="BB262" s="7">
        <f t="shared" ref="BB262:BB325" si="148">IF(P262=0,0,AT262/P262)</f>
        <v>222.24851891234999</v>
      </c>
      <c r="BC262" s="4">
        <f t="shared" ref="BC262:BC325" si="149">IF(Q262=0,0,AU262/Q262)</f>
        <v>118</v>
      </c>
      <c r="BD262" s="9">
        <f t="shared" ref="BD262:BD325" si="150">IF(R262=0,0,AV262/R262)</f>
        <v>243.53619909502262</v>
      </c>
      <c r="BE262" s="35"/>
      <c r="BF262" s="41">
        <f t="shared" si="135"/>
        <v>5.4259892312585448E-2</v>
      </c>
      <c r="BG262" s="43">
        <f t="shared" si="136"/>
        <v>2.880859375E-2</v>
      </c>
      <c r="BH262" s="44">
        <f t="shared" si="137"/>
        <v>5.9457079857183258E-2</v>
      </c>
      <c r="BI262" s="35"/>
      <c r="BJ262" s="73" t="s">
        <v>47</v>
      </c>
      <c r="BK262" s="57"/>
      <c r="BL262" s="58"/>
      <c r="BM262" s="35"/>
      <c r="BN262" s="56"/>
      <c r="BO262" s="57"/>
      <c r="BP262" s="58"/>
      <c r="BQ262" s="35"/>
      <c r="BR262" s="56"/>
      <c r="BS262" s="57"/>
      <c r="BT262" s="58"/>
      <c r="BU262" s="35"/>
      <c r="BV262" s="56"/>
      <c r="BW262" s="57"/>
      <c r="BX262" s="58"/>
    </row>
    <row r="263" spans="1:76" x14ac:dyDescent="0.2">
      <c r="A263" s="4">
        <f t="shared" si="128"/>
        <v>2570000</v>
      </c>
      <c r="B263" s="4">
        <f t="shared" si="125"/>
        <v>2580000</v>
      </c>
      <c r="D263" s="7">
        <f t="shared" si="129"/>
        <v>10000</v>
      </c>
      <c r="E263" s="57">
        <v>4958</v>
      </c>
      <c r="F263" s="9">
        <f t="shared" ref="F263:F326" si="151">+D263-E263</f>
        <v>5042</v>
      </c>
      <c r="G263" s="58">
        <v>57874</v>
      </c>
      <c r="H263" s="9">
        <f t="shared" ref="H263:H326" si="152">IF(E263&lt;&gt;0,G263/E263,0)</f>
        <v>11.672851956434046</v>
      </c>
      <c r="I263" s="9">
        <f t="shared" ref="I263:I326" si="153">IF(D263&lt;&gt;0,G263/D263,0)</f>
        <v>5.7873999999999999</v>
      </c>
      <c r="J263" s="4"/>
      <c r="K263" s="59">
        <v>2634</v>
      </c>
      <c r="L263" s="27">
        <f t="shared" si="130"/>
        <v>7366</v>
      </c>
      <c r="M263" s="57">
        <v>14038</v>
      </c>
      <c r="N263" s="30">
        <f t="shared" si="131"/>
        <v>-14032.212600000001</v>
      </c>
      <c r="O263" s="35"/>
      <c r="P263" s="7">
        <f t="shared" si="132"/>
        <v>16672</v>
      </c>
      <c r="Q263" s="57">
        <v>1939</v>
      </c>
      <c r="R263" s="58">
        <v>848</v>
      </c>
      <c r="S263" s="4"/>
      <c r="T263" s="59">
        <v>51440</v>
      </c>
      <c r="U263" s="58">
        <v>686656</v>
      </c>
      <c r="V263" s="35"/>
      <c r="W263" s="7">
        <f t="shared" si="133"/>
        <v>738096</v>
      </c>
      <c r="X263" s="57">
        <v>522728</v>
      </c>
      <c r="Y263" s="58">
        <v>230656</v>
      </c>
      <c r="AA263" s="7">
        <f t="shared" ref="AA263:AA326" si="154">IF(P263=0,0,+W263/P263)</f>
        <v>44.271593090211134</v>
      </c>
      <c r="AB263" s="4">
        <f t="shared" ref="AB263:AB326" si="155">IF(Q263=0,0,+X263/Q263)</f>
        <v>269.58638473439919</v>
      </c>
      <c r="AC263" s="9">
        <f t="shared" ref="AC263:AC326" si="156">IF(R263=0,0,+Y263/R263)</f>
        <v>272</v>
      </c>
      <c r="AE263" s="7">
        <f t="shared" si="126"/>
        <v>169458467</v>
      </c>
      <c r="AF263" s="4">
        <f t="shared" si="138"/>
        <v>130114824</v>
      </c>
      <c r="AG263" s="9">
        <f t="shared" si="139"/>
        <v>41825984</v>
      </c>
      <c r="AI263" s="47">
        <f t="shared" si="142"/>
        <v>0.59980806142034548</v>
      </c>
      <c r="AJ263" s="48">
        <f t="shared" si="143"/>
        <v>5.1572975760701389</v>
      </c>
      <c r="AK263" s="49">
        <f t="shared" si="144"/>
        <v>11.79245283018868</v>
      </c>
      <c r="AM263" s="47">
        <f t="shared" si="145"/>
        <v>0.29738483685220729</v>
      </c>
      <c r="AN263" s="48">
        <f t="shared" si="146"/>
        <v>2.556988138215575</v>
      </c>
      <c r="AO263" s="49">
        <f t="shared" si="147"/>
        <v>5.8466981132075473</v>
      </c>
      <c r="AQ263" s="59">
        <v>127903</v>
      </c>
      <c r="AR263" s="58">
        <v>3568816</v>
      </c>
      <c r="AS263" s="35"/>
      <c r="AT263" s="7">
        <f t="shared" si="134"/>
        <v>3696719</v>
      </c>
      <c r="AU263" s="57">
        <v>215476</v>
      </c>
      <c r="AV263" s="58">
        <v>201157</v>
      </c>
      <c r="AW263" s="35"/>
      <c r="AX263" s="7">
        <f t="shared" si="127"/>
        <v>587362796</v>
      </c>
      <c r="AY263" s="65">
        <f t="shared" si="140"/>
        <v>43588114</v>
      </c>
      <c r="AZ263" s="66">
        <f t="shared" si="141"/>
        <v>40306429</v>
      </c>
      <c r="BA263" s="35"/>
      <c r="BB263" s="7">
        <f t="shared" si="148"/>
        <v>221.73218570057583</v>
      </c>
      <c r="BC263" s="4">
        <f t="shared" si="149"/>
        <v>111.12738525012894</v>
      </c>
      <c r="BD263" s="9">
        <f t="shared" si="150"/>
        <v>237.21344339622641</v>
      </c>
      <c r="BE263" s="35"/>
      <c r="BF263" s="41">
        <f t="shared" si="135"/>
        <v>5.4133834399554645E-2</v>
      </c>
      <c r="BG263" s="43">
        <f t="shared" si="136"/>
        <v>2.713070928958226E-2</v>
      </c>
      <c r="BH263" s="44">
        <f t="shared" si="137"/>
        <v>5.7913438329156838E-2</v>
      </c>
      <c r="BI263" s="35"/>
      <c r="BJ263" s="73" t="s">
        <v>47</v>
      </c>
      <c r="BK263" s="57"/>
      <c r="BL263" s="58"/>
      <c r="BM263" s="35"/>
      <c r="BN263" s="56"/>
      <c r="BO263" s="57"/>
      <c r="BP263" s="58"/>
      <c r="BQ263" s="35"/>
      <c r="BR263" s="56"/>
      <c r="BS263" s="57"/>
      <c r="BT263" s="58"/>
      <c r="BU263" s="35"/>
      <c r="BV263" s="56"/>
      <c r="BW263" s="57"/>
      <c r="BX263" s="58"/>
    </row>
    <row r="264" spans="1:76" x14ac:dyDescent="0.2">
      <c r="A264" s="4">
        <f t="shared" si="128"/>
        <v>2580000</v>
      </c>
      <c r="B264" s="4">
        <f t="shared" ref="B264:B327" si="157">+A264+10000</f>
        <v>2590000</v>
      </c>
      <c r="D264" s="7">
        <f t="shared" si="129"/>
        <v>10000</v>
      </c>
      <c r="E264" s="57">
        <v>5231</v>
      </c>
      <c r="F264" s="9">
        <f t="shared" si="151"/>
        <v>4769</v>
      </c>
      <c r="G264" s="58">
        <v>67367</v>
      </c>
      <c r="H264" s="9">
        <f t="shared" si="152"/>
        <v>12.878417128656089</v>
      </c>
      <c r="I264" s="9">
        <f t="shared" si="153"/>
        <v>6.7366999999999999</v>
      </c>
      <c r="J264" s="4"/>
      <c r="K264" s="59">
        <v>2760</v>
      </c>
      <c r="L264" s="27">
        <f t="shared" si="130"/>
        <v>7240</v>
      </c>
      <c r="M264" s="57">
        <v>18132</v>
      </c>
      <c r="N264" s="30">
        <f t="shared" si="131"/>
        <v>-18125.263299999999</v>
      </c>
      <c r="O264" s="35"/>
      <c r="P264" s="7">
        <f t="shared" si="132"/>
        <v>20892</v>
      </c>
      <c r="Q264" s="57">
        <v>1949</v>
      </c>
      <c r="R264" s="58">
        <v>938</v>
      </c>
      <c r="S264" s="4"/>
      <c r="T264" s="59">
        <v>59422</v>
      </c>
      <c r="U264" s="58">
        <v>721392</v>
      </c>
      <c r="V264" s="35"/>
      <c r="W264" s="7">
        <f t="shared" si="133"/>
        <v>780814</v>
      </c>
      <c r="X264" s="57">
        <v>525976</v>
      </c>
      <c r="Y264" s="58">
        <v>255136</v>
      </c>
      <c r="AA264" s="7">
        <f t="shared" si="154"/>
        <v>37.373827302316677</v>
      </c>
      <c r="AB264" s="4">
        <f t="shared" si="155"/>
        <v>269.86967675731142</v>
      </c>
      <c r="AC264" s="9">
        <f t="shared" si="156"/>
        <v>272</v>
      </c>
      <c r="AE264" s="7">
        <f t="shared" ref="AE264:AE327" si="158">+AE263+W264</f>
        <v>170239281</v>
      </c>
      <c r="AF264" s="4">
        <f t="shared" si="138"/>
        <v>130640800</v>
      </c>
      <c r="AG264" s="9">
        <f t="shared" si="139"/>
        <v>42081120</v>
      </c>
      <c r="AI264" s="47">
        <f t="shared" si="142"/>
        <v>0.47865211564235116</v>
      </c>
      <c r="AJ264" s="48">
        <f t="shared" si="143"/>
        <v>5.13083632632119</v>
      </c>
      <c r="AK264" s="49">
        <f t="shared" si="144"/>
        <v>10.660980810234541</v>
      </c>
      <c r="AM264" s="47">
        <f t="shared" si="145"/>
        <v>0.25038292169251386</v>
      </c>
      <c r="AN264" s="48">
        <f t="shared" si="146"/>
        <v>2.6839404822986146</v>
      </c>
      <c r="AO264" s="49">
        <f t="shared" si="147"/>
        <v>5.5767590618336884</v>
      </c>
      <c r="AQ264" s="59">
        <v>166496</v>
      </c>
      <c r="AR264" s="58">
        <v>4622944</v>
      </c>
      <c r="AS264" s="35"/>
      <c r="AT264" s="7">
        <f t="shared" si="134"/>
        <v>4789440</v>
      </c>
      <c r="AU264" s="57">
        <v>241495</v>
      </c>
      <c r="AV264" s="58">
        <v>227615</v>
      </c>
      <c r="AW264" s="35"/>
      <c r="AX264" s="7">
        <f t="shared" ref="AX264:AX327" si="159">+AT264+AX263</f>
        <v>592152236</v>
      </c>
      <c r="AY264" s="65">
        <f t="shared" si="140"/>
        <v>43829609</v>
      </c>
      <c r="AZ264" s="66">
        <f t="shared" si="141"/>
        <v>40534044</v>
      </c>
      <c r="BA264" s="35"/>
      <c r="BB264" s="7">
        <f t="shared" si="148"/>
        <v>229.24755887421023</v>
      </c>
      <c r="BC264" s="4">
        <f t="shared" si="149"/>
        <v>123.90713186249359</v>
      </c>
      <c r="BD264" s="9">
        <f t="shared" si="150"/>
        <v>242.65991471215352</v>
      </c>
      <c r="BE264" s="35"/>
      <c r="BF264" s="41">
        <f t="shared" si="135"/>
        <v>5.5968642303273981E-2</v>
      </c>
      <c r="BG264" s="43">
        <f t="shared" si="136"/>
        <v>3.0250764614866598E-2</v>
      </c>
      <c r="BH264" s="44">
        <f t="shared" si="137"/>
        <v>5.9243143240271856E-2</v>
      </c>
      <c r="BI264" s="35"/>
      <c r="BJ264" s="73" t="s">
        <v>47</v>
      </c>
      <c r="BK264" s="57"/>
      <c r="BL264" s="58"/>
      <c r="BM264" s="35"/>
      <c r="BN264" s="56"/>
      <c r="BO264" s="57"/>
      <c r="BP264" s="58"/>
      <c r="BQ264" s="35"/>
      <c r="BR264" s="56"/>
      <c r="BS264" s="57"/>
      <c r="BT264" s="58"/>
      <c r="BU264" s="35"/>
      <c r="BV264" s="56"/>
      <c r="BW264" s="57"/>
      <c r="BX264" s="58"/>
    </row>
    <row r="265" spans="1:76" x14ac:dyDescent="0.2">
      <c r="A265" s="4">
        <f t="shared" si="128"/>
        <v>2590000</v>
      </c>
      <c r="B265" s="4">
        <f t="shared" si="157"/>
        <v>2600000</v>
      </c>
      <c r="D265" s="7">
        <f t="shared" si="129"/>
        <v>10000</v>
      </c>
      <c r="E265" s="57">
        <v>5552</v>
      </c>
      <c r="F265" s="9">
        <f t="shared" si="151"/>
        <v>4448</v>
      </c>
      <c r="G265" s="58">
        <v>69571</v>
      </c>
      <c r="H265" s="9">
        <f t="shared" si="152"/>
        <v>12.530799711815561</v>
      </c>
      <c r="I265" s="9">
        <f t="shared" si="153"/>
        <v>6.9570999999999996</v>
      </c>
      <c r="J265" s="4"/>
      <c r="K265" s="59">
        <v>2801</v>
      </c>
      <c r="L265" s="27">
        <f t="shared" si="130"/>
        <v>7199</v>
      </c>
      <c r="M265" s="57">
        <v>18866</v>
      </c>
      <c r="N265" s="30">
        <f t="shared" si="131"/>
        <v>-18859.0429</v>
      </c>
      <c r="O265" s="35"/>
      <c r="P265" s="7">
        <f t="shared" si="132"/>
        <v>21667</v>
      </c>
      <c r="Q265" s="57">
        <v>1970</v>
      </c>
      <c r="R265" s="58">
        <v>998</v>
      </c>
      <c r="S265" s="4"/>
      <c r="T265" s="59">
        <v>63154</v>
      </c>
      <c r="U265" s="58">
        <v>734728</v>
      </c>
      <c r="V265" s="35"/>
      <c r="W265" s="7">
        <f t="shared" si="133"/>
        <v>797882</v>
      </c>
      <c r="X265" s="57">
        <v>531352</v>
      </c>
      <c r="Y265" s="58">
        <v>271456</v>
      </c>
      <c r="AA265" s="7">
        <f t="shared" si="154"/>
        <v>36.824756542207041</v>
      </c>
      <c r="AB265" s="4">
        <f t="shared" si="155"/>
        <v>269.72182741116751</v>
      </c>
      <c r="AC265" s="9">
        <f t="shared" si="156"/>
        <v>272</v>
      </c>
      <c r="AE265" s="7">
        <f t="shared" si="158"/>
        <v>171037163</v>
      </c>
      <c r="AF265" s="4">
        <f t="shared" si="138"/>
        <v>131172152</v>
      </c>
      <c r="AG265" s="9">
        <f t="shared" si="139"/>
        <v>42352576</v>
      </c>
      <c r="AI265" s="47">
        <f t="shared" si="142"/>
        <v>0.46153136105598375</v>
      </c>
      <c r="AJ265" s="48">
        <f t="shared" si="143"/>
        <v>5.0761421319796955</v>
      </c>
      <c r="AK265" s="49">
        <f t="shared" si="144"/>
        <v>10.020040080160321</v>
      </c>
      <c r="AM265" s="47">
        <f t="shared" si="145"/>
        <v>0.2562422116582822</v>
      </c>
      <c r="AN265" s="48">
        <f t="shared" si="146"/>
        <v>2.8182741116751271</v>
      </c>
      <c r="AO265" s="49">
        <f t="shared" si="147"/>
        <v>5.5631262525050102</v>
      </c>
      <c r="AQ265" s="59">
        <v>173850</v>
      </c>
      <c r="AR265" s="58">
        <v>4809984</v>
      </c>
      <c r="AS265" s="35"/>
      <c r="AT265" s="7">
        <f t="shared" si="134"/>
        <v>4983834</v>
      </c>
      <c r="AU265" s="57">
        <v>255589</v>
      </c>
      <c r="AV265" s="58">
        <v>242580</v>
      </c>
      <c r="AW265" s="35"/>
      <c r="AX265" s="7">
        <f t="shared" si="159"/>
        <v>597136070</v>
      </c>
      <c r="AY265" s="65">
        <f t="shared" si="140"/>
        <v>44085198</v>
      </c>
      <c r="AZ265" s="66">
        <f t="shared" si="141"/>
        <v>40776624</v>
      </c>
      <c r="BA265" s="35"/>
      <c r="BB265" s="7">
        <f t="shared" si="148"/>
        <v>230.01956892970878</v>
      </c>
      <c r="BC265" s="4">
        <f t="shared" si="149"/>
        <v>129.74060913705583</v>
      </c>
      <c r="BD265" s="9">
        <f t="shared" si="150"/>
        <v>243.06613226452905</v>
      </c>
      <c r="BE265" s="35"/>
      <c r="BF265" s="41">
        <f t="shared" si="135"/>
        <v>5.6157121320729683E-2</v>
      </c>
      <c r="BG265" s="43">
        <f t="shared" si="136"/>
        <v>3.167495340260152E-2</v>
      </c>
      <c r="BH265" s="44">
        <f t="shared" si="137"/>
        <v>5.9342317447394786E-2</v>
      </c>
      <c r="BI265" s="35"/>
      <c r="BJ265" s="73" t="s">
        <v>47</v>
      </c>
      <c r="BK265" s="57"/>
      <c r="BL265" s="58"/>
      <c r="BM265" s="35"/>
      <c r="BN265" s="56"/>
      <c r="BO265" s="57"/>
      <c r="BP265" s="58"/>
      <c r="BQ265" s="35"/>
      <c r="BR265" s="56"/>
      <c r="BS265" s="57"/>
      <c r="BT265" s="58"/>
      <c r="BU265" s="35"/>
      <c r="BV265" s="56"/>
      <c r="BW265" s="57"/>
      <c r="BX265" s="58"/>
    </row>
    <row r="266" spans="1:76" x14ac:dyDescent="0.2">
      <c r="A266" s="4">
        <f t="shared" si="128"/>
        <v>2600000</v>
      </c>
      <c r="B266" s="4">
        <f t="shared" si="157"/>
        <v>2610000</v>
      </c>
      <c r="D266" s="7">
        <f t="shared" si="129"/>
        <v>10000</v>
      </c>
      <c r="E266" s="57">
        <v>5498</v>
      </c>
      <c r="F266" s="9">
        <f t="shared" si="151"/>
        <v>4502</v>
      </c>
      <c r="G266" s="58">
        <v>67031</v>
      </c>
      <c r="H266" s="9">
        <f t="shared" si="152"/>
        <v>12.191887959257912</v>
      </c>
      <c r="I266" s="9">
        <f t="shared" si="153"/>
        <v>6.7031000000000001</v>
      </c>
      <c r="J266" s="4"/>
      <c r="K266" s="59">
        <v>3019</v>
      </c>
      <c r="L266" s="27">
        <f t="shared" si="130"/>
        <v>6981</v>
      </c>
      <c r="M266" s="57">
        <v>18143</v>
      </c>
      <c r="N266" s="30">
        <f t="shared" si="131"/>
        <v>-18136.296900000001</v>
      </c>
      <c r="O266" s="35"/>
      <c r="P266" s="7">
        <f t="shared" si="132"/>
        <v>21162</v>
      </c>
      <c r="Q266" s="57">
        <v>1960</v>
      </c>
      <c r="R266" s="58">
        <v>942</v>
      </c>
      <c r="S266" s="4"/>
      <c r="T266" s="59">
        <v>66930</v>
      </c>
      <c r="U266" s="58">
        <v>786320</v>
      </c>
      <c r="V266" s="35"/>
      <c r="W266" s="7">
        <f t="shared" si="133"/>
        <v>853250</v>
      </c>
      <c r="X266" s="57">
        <v>528960</v>
      </c>
      <c r="Y266" s="58">
        <v>256224</v>
      </c>
      <c r="AA266" s="7">
        <f t="shared" si="154"/>
        <v>40.319913051696439</v>
      </c>
      <c r="AB266" s="4">
        <f t="shared" si="155"/>
        <v>269.87755102040819</v>
      </c>
      <c r="AC266" s="9">
        <f t="shared" si="156"/>
        <v>272</v>
      </c>
      <c r="AE266" s="7">
        <f t="shared" si="158"/>
        <v>171890413</v>
      </c>
      <c r="AF266" s="4">
        <f t="shared" si="138"/>
        <v>131701112</v>
      </c>
      <c r="AG266" s="9">
        <f t="shared" si="139"/>
        <v>42608800</v>
      </c>
      <c r="AI266" s="47">
        <f t="shared" si="142"/>
        <v>0.4725451280597297</v>
      </c>
      <c r="AJ266" s="48">
        <f t="shared" si="143"/>
        <v>5.1020408163265305</v>
      </c>
      <c r="AK266" s="49">
        <f t="shared" si="144"/>
        <v>10.615711252653927</v>
      </c>
      <c r="AM266" s="47">
        <f t="shared" si="145"/>
        <v>0.25980531140723939</v>
      </c>
      <c r="AN266" s="48">
        <f t="shared" si="146"/>
        <v>2.8051020408163265</v>
      </c>
      <c r="AO266" s="49">
        <f t="shared" si="147"/>
        <v>5.8365180467091298</v>
      </c>
      <c r="AQ266" s="59">
        <v>176297</v>
      </c>
      <c r="AR266" s="58">
        <v>4576800</v>
      </c>
      <c r="AS266" s="35"/>
      <c r="AT266" s="7">
        <f t="shared" si="134"/>
        <v>4753097</v>
      </c>
      <c r="AU266" s="57">
        <v>240769</v>
      </c>
      <c r="AV266" s="58">
        <v>227558</v>
      </c>
      <c r="AW266" s="35"/>
      <c r="AX266" s="7">
        <f t="shared" si="159"/>
        <v>601889167</v>
      </c>
      <c r="AY266" s="65">
        <f t="shared" si="140"/>
        <v>44325967</v>
      </c>
      <c r="AZ266" s="66">
        <f t="shared" si="141"/>
        <v>41004182</v>
      </c>
      <c r="BA266" s="35"/>
      <c r="BB266" s="7">
        <f t="shared" si="148"/>
        <v>224.6052830545317</v>
      </c>
      <c r="BC266" s="4">
        <f t="shared" si="149"/>
        <v>122.84132653061225</v>
      </c>
      <c r="BD266" s="9">
        <f t="shared" si="150"/>
        <v>241.56900212314224</v>
      </c>
      <c r="BE266" s="35"/>
      <c r="BF266" s="41">
        <f t="shared" si="135"/>
        <v>5.4835274183235277E-2</v>
      </c>
      <c r="BG266" s="43">
        <f t="shared" si="136"/>
        <v>2.9990558235012756E-2</v>
      </c>
      <c r="BH266" s="44">
        <f t="shared" si="137"/>
        <v>5.8976807158970274E-2</v>
      </c>
      <c r="BI266" s="35"/>
      <c r="BJ266" s="73" t="s">
        <v>47</v>
      </c>
      <c r="BK266" s="57"/>
      <c r="BL266" s="58"/>
      <c r="BM266" s="35"/>
      <c r="BN266" s="56"/>
      <c r="BO266" s="57"/>
      <c r="BP266" s="58"/>
      <c r="BQ266" s="35"/>
      <c r="BR266" s="56"/>
      <c r="BS266" s="57"/>
      <c r="BT266" s="58"/>
      <c r="BU266" s="35"/>
      <c r="BV266" s="56"/>
      <c r="BW266" s="57"/>
      <c r="BX266" s="58"/>
    </row>
    <row r="267" spans="1:76" x14ac:dyDescent="0.2">
      <c r="A267" s="4">
        <f t="shared" si="128"/>
        <v>2610000</v>
      </c>
      <c r="B267" s="4">
        <f t="shared" si="157"/>
        <v>2620000</v>
      </c>
      <c r="D267" s="7">
        <f t="shared" si="129"/>
        <v>10000</v>
      </c>
      <c r="E267" s="57">
        <v>5582</v>
      </c>
      <c r="F267" s="9">
        <f t="shared" si="151"/>
        <v>4418</v>
      </c>
      <c r="G267" s="58">
        <v>71081</v>
      </c>
      <c r="H267" s="9">
        <f t="shared" si="152"/>
        <v>12.733966320315298</v>
      </c>
      <c r="I267" s="9">
        <f t="shared" si="153"/>
        <v>7.1081000000000003</v>
      </c>
      <c r="J267" s="4"/>
      <c r="K267" s="59">
        <v>3129</v>
      </c>
      <c r="L267" s="27">
        <f t="shared" si="130"/>
        <v>6871</v>
      </c>
      <c r="M267" s="57">
        <v>19220</v>
      </c>
      <c r="N267" s="30">
        <f t="shared" si="131"/>
        <v>-19212.891899999999</v>
      </c>
      <c r="O267" s="35"/>
      <c r="P267" s="7">
        <f t="shared" si="132"/>
        <v>22349</v>
      </c>
      <c r="Q267" s="57">
        <v>1975</v>
      </c>
      <c r="R267" s="58">
        <v>992</v>
      </c>
      <c r="S267" s="4"/>
      <c r="T267" s="59">
        <v>71081</v>
      </c>
      <c r="U267" s="58">
        <v>814832</v>
      </c>
      <c r="V267" s="35"/>
      <c r="W267" s="7">
        <f t="shared" si="133"/>
        <v>885913</v>
      </c>
      <c r="X267" s="57">
        <v>532336</v>
      </c>
      <c r="Y267" s="58">
        <v>269824</v>
      </c>
      <c r="AA267" s="7">
        <f t="shared" si="154"/>
        <v>39.639939147165421</v>
      </c>
      <c r="AB267" s="4">
        <f t="shared" si="155"/>
        <v>269.53721518987339</v>
      </c>
      <c r="AC267" s="9">
        <f t="shared" si="156"/>
        <v>272</v>
      </c>
      <c r="AE267" s="7">
        <f t="shared" si="158"/>
        <v>172776326</v>
      </c>
      <c r="AF267" s="4">
        <f t="shared" si="138"/>
        <v>132233448</v>
      </c>
      <c r="AG267" s="9">
        <f t="shared" si="139"/>
        <v>42878624</v>
      </c>
      <c r="AI267" s="47">
        <f t="shared" si="142"/>
        <v>0.44744731307888497</v>
      </c>
      <c r="AJ267" s="48">
        <f t="shared" si="143"/>
        <v>5.0632911392405067</v>
      </c>
      <c r="AK267" s="49">
        <f t="shared" si="144"/>
        <v>10.080645161290322</v>
      </c>
      <c r="AM267" s="47">
        <f t="shared" si="145"/>
        <v>0.24976509016063358</v>
      </c>
      <c r="AN267" s="48">
        <f t="shared" si="146"/>
        <v>2.8263291139240505</v>
      </c>
      <c r="AO267" s="49">
        <f t="shared" si="147"/>
        <v>5.627016129032258</v>
      </c>
      <c r="AQ267" s="59">
        <v>185353</v>
      </c>
      <c r="AR267" s="58">
        <v>4888024</v>
      </c>
      <c r="AS267" s="35"/>
      <c r="AT267" s="7">
        <f t="shared" si="134"/>
        <v>5073377</v>
      </c>
      <c r="AU267" s="57">
        <v>251526</v>
      </c>
      <c r="AV267" s="58">
        <v>239307</v>
      </c>
      <c r="AW267" s="35"/>
      <c r="AX267" s="7">
        <f t="shared" si="159"/>
        <v>606962544</v>
      </c>
      <c r="AY267" s="65">
        <f t="shared" si="140"/>
        <v>44577493</v>
      </c>
      <c r="AZ267" s="66">
        <f t="shared" si="141"/>
        <v>41243489</v>
      </c>
      <c r="BA267" s="35"/>
      <c r="BB267" s="7">
        <f t="shared" si="148"/>
        <v>227.00689068862141</v>
      </c>
      <c r="BC267" s="4">
        <f t="shared" si="149"/>
        <v>127.35493670886076</v>
      </c>
      <c r="BD267" s="9">
        <f t="shared" si="150"/>
        <v>241.23689516129033</v>
      </c>
      <c r="BE267" s="35"/>
      <c r="BF267" s="41">
        <f t="shared" si="135"/>
        <v>5.5421604172026712E-2</v>
      </c>
      <c r="BG267" s="43">
        <f t="shared" si="136"/>
        <v>3.109251384493671E-2</v>
      </c>
      <c r="BH267" s="44">
        <f t="shared" si="137"/>
        <v>5.8895726357736898E-2</v>
      </c>
      <c r="BI267" s="35"/>
      <c r="BJ267" s="73" t="s">
        <v>47</v>
      </c>
      <c r="BK267" s="57"/>
      <c r="BL267" s="58"/>
      <c r="BM267" s="35"/>
      <c r="BN267" s="56"/>
      <c r="BO267" s="57"/>
      <c r="BP267" s="58"/>
      <c r="BQ267" s="35"/>
      <c r="BR267" s="56"/>
      <c r="BS267" s="57"/>
      <c r="BT267" s="58"/>
      <c r="BU267" s="35"/>
      <c r="BV267" s="56"/>
      <c r="BW267" s="57"/>
      <c r="BX267" s="58"/>
    </row>
    <row r="268" spans="1:76" x14ac:dyDescent="0.2">
      <c r="A268" s="4">
        <f t="shared" si="128"/>
        <v>2620000</v>
      </c>
      <c r="B268" s="4">
        <f t="shared" si="157"/>
        <v>2630000</v>
      </c>
      <c r="D268" s="7">
        <f t="shared" si="129"/>
        <v>10000</v>
      </c>
      <c r="E268" s="57">
        <v>5814</v>
      </c>
      <c r="F268" s="9">
        <f t="shared" si="151"/>
        <v>4186</v>
      </c>
      <c r="G268" s="58">
        <v>69978</v>
      </c>
      <c r="H268" s="9">
        <f t="shared" si="152"/>
        <v>12.036119711042312</v>
      </c>
      <c r="I268" s="9">
        <f t="shared" si="153"/>
        <v>6.9977999999999998</v>
      </c>
      <c r="J268" s="4"/>
      <c r="K268" s="59">
        <v>3423</v>
      </c>
      <c r="L268" s="27">
        <f t="shared" si="130"/>
        <v>6577</v>
      </c>
      <c r="M268" s="57">
        <v>23588</v>
      </c>
      <c r="N268" s="30">
        <f t="shared" si="131"/>
        <v>-23581.002199999999</v>
      </c>
      <c r="O268" s="35"/>
      <c r="P268" s="7">
        <f t="shared" si="132"/>
        <v>27011</v>
      </c>
      <c r="Q268" s="57">
        <v>1988</v>
      </c>
      <c r="R268" s="58">
        <v>970</v>
      </c>
      <c r="S268" s="4"/>
      <c r="T268" s="59">
        <v>83922</v>
      </c>
      <c r="U268" s="58">
        <v>893584</v>
      </c>
      <c r="V268" s="35"/>
      <c r="W268" s="7">
        <f t="shared" si="133"/>
        <v>977506</v>
      </c>
      <c r="X268" s="57">
        <v>537672</v>
      </c>
      <c r="Y268" s="58">
        <v>263840</v>
      </c>
      <c r="AA268" s="7">
        <f t="shared" si="154"/>
        <v>36.189182185035726</v>
      </c>
      <c r="AB268" s="4">
        <f t="shared" si="155"/>
        <v>270.45875251509057</v>
      </c>
      <c r="AC268" s="9">
        <f t="shared" si="156"/>
        <v>272</v>
      </c>
      <c r="AE268" s="7">
        <f t="shared" si="158"/>
        <v>173753832</v>
      </c>
      <c r="AF268" s="4">
        <f t="shared" si="138"/>
        <v>132771120</v>
      </c>
      <c r="AG268" s="9">
        <f t="shared" si="139"/>
        <v>43142464</v>
      </c>
      <c r="AI268" s="47">
        <f t="shared" si="142"/>
        <v>0.37021954018733111</v>
      </c>
      <c r="AJ268" s="48">
        <f t="shared" si="143"/>
        <v>5.0301810865191143</v>
      </c>
      <c r="AK268" s="49">
        <f t="shared" si="144"/>
        <v>10.309278350515465</v>
      </c>
      <c r="AM268" s="47">
        <f t="shared" si="145"/>
        <v>0.21524564066491431</v>
      </c>
      <c r="AN268" s="48">
        <f t="shared" si="146"/>
        <v>2.9245472837022133</v>
      </c>
      <c r="AO268" s="49">
        <f t="shared" si="147"/>
        <v>5.9938144329896907</v>
      </c>
      <c r="AQ268" s="59">
        <v>220356</v>
      </c>
      <c r="AR268" s="58">
        <v>6010744</v>
      </c>
      <c r="AS268" s="35"/>
      <c r="AT268" s="7">
        <f t="shared" si="134"/>
        <v>6231100</v>
      </c>
      <c r="AU268" s="57">
        <v>248611</v>
      </c>
      <c r="AV268" s="58">
        <v>231791</v>
      </c>
      <c r="AW268" s="35"/>
      <c r="AX268" s="7">
        <f t="shared" si="159"/>
        <v>613193644</v>
      </c>
      <c r="AY268" s="65">
        <f t="shared" si="140"/>
        <v>44826104</v>
      </c>
      <c r="AZ268" s="66">
        <f t="shared" si="141"/>
        <v>41475280</v>
      </c>
      <c r="BA268" s="35"/>
      <c r="BB268" s="7">
        <f t="shared" si="148"/>
        <v>230.68749768612787</v>
      </c>
      <c r="BC268" s="4">
        <f t="shared" si="149"/>
        <v>125.05583501006036</v>
      </c>
      <c r="BD268" s="9">
        <f t="shared" si="150"/>
        <v>238.959793814433</v>
      </c>
      <c r="BE268" s="35"/>
      <c r="BF268" s="41">
        <f t="shared" si="135"/>
        <v>5.6320189864777312E-2</v>
      </c>
      <c r="BG268" s="43">
        <f t="shared" si="136"/>
        <v>3.0531209719253018E-2</v>
      </c>
      <c r="BH268" s="44">
        <f t="shared" si="137"/>
        <v>5.8339793411726806E-2</v>
      </c>
      <c r="BI268" s="35"/>
      <c r="BJ268" s="73" t="s">
        <v>47</v>
      </c>
      <c r="BK268" s="57"/>
      <c r="BL268" s="58"/>
      <c r="BM268" s="35"/>
      <c r="BN268" s="56"/>
      <c r="BO268" s="57"/>
      <c r="BP268" s="58"/>
      <c r="BQ268" s="35"/>
      <c r="BR268" s="56"/>
      <c r="BS268" s="57"/>
      <c r="BT268" s="58"/>
      <c r="BU268" s="35"/>
      <c r="BV268" s="56"/>
      <c r="BW268" s="57"/>
      <c r="BX268" s="58"/>
    </row>
    <row r="269" spans="1:76" x14ac:dyDescent="0.2">
      <c r="A269" s="4">
        <f t="shared" si="128"/>
        <v>2630000</v>
      </c>
      <c r="B269" s="4">
        <f t="shared" si="157"/>
        <v>2640000</v>
      </c>
      <c r="D269" s="7">
        <f t="shared" si="129"/>
        <v>10000</v>
      </c>
      <c r="E269" s="57">
        <v>5818</v>
      </c>
      <c r="F269" s="9">
        <f t="shared" si="151"/>
        <v>4182</v>
      </c>
      <c r="G269" s="58">
        <v>72391</v>
      </c>
      <c r="H269" s="9">
        <f t="shared" si="152"/>
        <v>12.442591955998624</v>
      </c>
      <c r="I269" s="9">
        <f t="shared" si="153"/>
        <v>7.2390999999999996</v>
      </c>
      <c r="J269" s="4"/>
      <c r="K269" s="59">
        <v>3618</v>
      </c>
      <c r="L269" s="27">
        <f t="shared" si="130"/>
        <v>6382</v>
      </c>
      <c r="M269" s="57">
        <v>22969</v>
      </c>
      <c r="N269" s="30">
        <f t="shared" si="131"/>
        <v>-22961.760900000001</v>
      </c>
      <c r="O269" s="35"/>
      <c r="P269" s="7">
        <f t="shared" si="132"/>
        <v>26587</v>
      </c>
      <c r="Q269" s="57">
        <v>1980</v>
      </c>
      <c r="R269" s="58">
        <v>1008</v>
      </c>
      <c r="S269" s="4"/>
      <c r="T269" s="59">
        <v>88926</v>
      </c>
      <c r="U269" s="58">
        <v>948336</v>
      </c>
      <c r="V269" s="35"/>
      <c r="W269" s="7">
        <f t="shared" si="133"/>
        <v>1037262</v>
      </c>
      <c r="X269" s="57">
        <v>535728</v>
      </c>
      <c r="Y269" s="58">
        <v>274176</v>
      </c>
      <c r="AA269" s="7">
        <f t="shared" si="154"/>
        <v>39.013878963403165</v>
      </c>
      <c r="AB269" s="4">
        <f t="shared" si="155"/>
        <v>270.56969696969696</v>
      </c>
      <c r="AC269" s="9">
        <f t="shared" si="156"/>
        <v>272</v>
      </c>
      <c r="AE269" s="7">
        <f t="shared" si="158"/>
        <v>174791094</v>
      </c>
      <c r="AF269" s="4">
        <f t="shared" si="138"/>
        <v>133306848</v>
      </c>
      <c r="AG269" s="9">
        <f t="shared" si="139"/>
        <v>43416640</v>
      </c>
      <c r="AI269" s="47">
        <f t="shared" si="142"/>
        <v>0.37612366946251929</v>
      </c>
      <c r="AJ269" s="48">
        <f t="shared" si="143"/>
        <v>5.0505050505050502</v>
      </c>
      <c r="AK269" s="49">
        <f t="shared" si="144"/>
        <v>9.9206349206349209</v>
      </c>
      <c r="AM269" s="47">
        <f t="shared" si="145"/>
        <v>0.21882875089329371</v>
      </c>
      <c r="AN269" s="48">
        <f t="shared" si="146"/>
        <v>2.9383838383838383</v>
      </c>
      <c r="AO269" s="49">
        <f t="shared" si="147"/>
        <v>5.7718253968253972</v>
      </c>
      <c r="AQ269" s="59">
        <v>224502</v>
      </c>
      <c r="AR269" s="58">
        <v>5796848</v>
      </c>
      <c r="AS269" s="35"/>
      <c r="AT269" s="7">
        <f t="shared" si="134"/>
        <v>6021350</v>
      </c>
      <c r="AU269" s="57">
        <v>259452</v>
      </c>
      <c r="AV269" s="58">
        <v>243173</v>
      </c>
      <c r="AW269" s="35"/>
      <c r="AX269" s="7">
        <f t="shared" si="159"/>
        <v>619214994</v>
      </c>
      <c r="AY269" s="65">
        <f t="shared" si="140"/>
        <v>45085556</v>
      </c>
      <c r="AZ269" s="66">
        <f t="shared" si="141"/>
        <v>41718453</v>
      </c>
      <c r="BA269" s="35"/>
      <c r="BB269" s="7">
        <f t="shared" si="148"/>
        <v>226.47722571181404</v>
      </c>
      <c r="BC269" s="4">
        <f t="shared" si="149"/>
        <v>131.03636363636363</v>
      </c>
      <c r="BD269" s="9">
        <f t="shared" si="150"/>
        <v>241.24305555555554</v>
      </c>
      <c r="BE269" s="35"/>
      <c r="BF269" s="41">
        <f t="shared" si="135"/>
        <v>5.529229143354835E-2</v>
      </c>
      <c r="BG269" s="43">
        <f t="shared" si="136"/>
        <v>3.199129971590909E-2</v>
      </c>
      <c r="BH269" s="44">
        <f t="shared" si="137"/>
        <v>5.8897230360243052E-2</v>
      </c>
      <c r="BI269" s="35"/>
      <c r="BJ269" s="73" t="s">
        <v>47</v>
      </c>
      <c r="BK269" s="57"/>
      <c r="BL269" s="58"/>
      <c r="BM269" s="35"/>
      <c r="BN269" s="56"/>
      <c r="BO269" s="57"/>
      <c r="BP269" s="58"/>
      <c r="BQ269" s="35"/>
      <c r="BR269" s="56"/>
      <c r="BS269" s="57"/>
      <c r="BT269" s="58"/>
      <c r="BU269" s="35"/>
      <c r="BV269" s="56"/>
      <c r="BW269" s="57"/>
      <c r="BX269" s="58"/>
    </row>
    <row r="270" spans="1:76" x14ac:dyDescent="0.2">
      <c r="A270" s="4">
        <f t="shared" si="128"/>
        <v>2640000</v>
      </c>
      <c r="B270" s="4">
        <f t="shared" si="157"/>
        <v>2650000</v>
      </c>
      <c r="D270" s="7">
        <f t="shared" si="129"/>
        <v>10000</v>
      </c>
      <c r="E270" s="57">
        <v>4910</v>
      </c>
      <c r="F270" s="9">
        <f t="shared" si="151"/>
        <v>5090</v>
      </c>
      <c r="G270" s="58">
        <v>67186</v>
      </c>
      <c r="H270" s="9">
        <f t="shared" si="152"/>
        <v>13.683503054989817</v>
      </c>
      <c r="I270" s="9">
        <f t="shared" si="153"/>
        <v>6.7186000000000003</v>
      </c>
      <c r="J270" s="4"/>
      <c r="K270" s="59">
        <v>2851</v>
      </c>
      <c r="L270" s="27">
        <f t="shared" si="130"/>
        <v>7149</v>
      </c>
      <c r="M270" s="57">
        <v>21403</v>
      </c>
      <c r="N270" s="30">
        <f t="shared" si="131"/>
        <v>-21396.2814</v>
      </c>
      <c r="O270" s="35"/>
      <c r="P270" s="7">
        <f t="shared" si="132"/>
        <v>24254</v>
      </c>
      <c r="Q270" s="57">
        <v>1939</v>
      </c>
      <c r="R270" s="58">
        <v>901</v>
      </c>
      <c r="S270" s="4"/>
      <c r="T270" s="59">
        <v>72795</v>
      </c>
      <c r="U270" s="58">
        <v>746080</v>
      </c>
      <c r="V270" s="35"/>
      <c r="W270" s="7">
        <f t="shared" si="133"/>
        <v>818875</v>
      </c>
      <c r="X270" s="57">
        <v>522368</v>
      </c>
      <c r="Y270" s="58">
        <v>245072</v>
      </c>
      <c r="AA270" s="7">
        <f t="shared" si="154"/>
        <v>33.762472169539045</v>
      </c>
      <c r="AB270" s="4">
        <f t="shared" si="155"/>
        <v>269.40072202166067</v>
      </c>
      <c r="AC270" s="9">
        <f t="shared" si="156"/>
        <v>272</v>
      </c>
      <c r="AE270" s="7">
        <f t="shared" si="158"/>
        <v>175609969</v>
      </c>
      <c r="AF270" s="4">
        <f t="shared" si="138"/>
        <v>133829216</v>
      </c>
      <c r="AG270" s="9">
        <f t="shared" si="139"/>
        <v>43661712</v>
      </c>
      <c r="AI270" s="47">
        <f t="shared" si="142"/>
        <v>0.41230312525768947</v>
      </c>
      <c r="AJ270" s="48">
        <f t="shared" si="143"/>
        <v>5.1572975760701389</v>
      </c>
      <c r="AK270" s="49">
        <f t="shared" si="144"/>
        <v>11.098779134295228</v>
      </c>
      <c r="AM270" s="47">
        <f t="shared" si="145"/>
        <v>0.20244083450152553</v>
      </c>
      <c r="AN270" s="48">
        <f t="shared" si="146"/>
        <v>2.5322331098504383</v>
      </c>
      <c r="AO270" s="49">
        <f t="shared" si="147"/>
        <v>5.4495005549389566</v>
      </c>
      <c r="AQ270" s="59">
        <v>209307</v>
      </c>
      <c r="AR270" s="58">
        <v>5420552</v>
      </c>
      <c r="AS270" s="35"/>
      <c r="AT270" s="7">
        <f t="shared" si="134"/>
        <v>5629859</v>
      </c>
      <c r="AU270" s="57">
        <v>233529</v>
      </c>
      <c r="AV270" s="58">
        <v>218990</v>
      </c>
      <c r="AW270" s="35"/>
      <c r="AX270" s="7">
        <f t="shared" si="159"/>
        <v>624844853</v>
      </c>
      <c r="AY270" s="65">
        <f t="shared" si="140"/>
        <v>45319085</v>
      </c>
      <c r="AZ270" s="66">
        <f t="shared" si="141"/>
        <v>41937443</v>
      </c>
      <c r="BA270" s="35"/>
      <c r="BB270" s="7">
        <f t="shared" si="148"/>
        <v>232.12084604601304</v>
      </c>
      <c r="BC270" s="4">
        <f t="shared" si="149"/>
        <v>120.43785456420835</v>
      </c>
      <c r="BD270" s="9">
        <f t="shared" si="150"/>
        <v>243.05216426193118</v>
      </c>
      <c r="BE270" s="35"/>
      <c r="BF270" s="41">
        <f t="shared" si="135"/>
        <v>5.6670128429202403E-2</v>
      </c>
      <c r="BG270" s="43">
        <f t="shared" si="136"/>
        <v>2.9403773086964929E-2</v>
      </c>
      <c r="BH270" s="44">
        <f t="shared" si="137"/>
        <v>5.9338907290510542E-2</v>
      </c>
      <c r="BI270" s="35"/>
      <c r="BJ270" s="73" t="s">
        <v>47</v>
      </c>
      <c r="BK270" s="57"/>
      <c r="BL270" s="58"/>
      <c r="BM270" s="35"/>
      <c r="BN270" s="56"/>
      <c r="BO270" s="57"/>
      <c r="BP270" s="58"/>
      <c r="BQ270" s="35"/>
      <c r="BR270" s="56"/>
      <c r="BS270" s="57"/>
      <c r="BT270" s="58"/>
      <c r="BU270" s="35"/>
      <c r="BV270" s="56"/>
      <c r="BW270" s="57"/>
      <c r="BX270" s="58"/>
    </row>
    <row r="271" spans="1:76" x14ac:dyDescent="0.2">
      <c r="A271" s="4">
        <f t="shared" si="128"/>
        <v>2650000</v>
      </c>
      <c r="B271" s="4">
        <f t="shared" si="157"/>
        <v>2660000</v>
      </c>
      <c r="D271" s="7">
        <f t="shared" si="129"/>
        <v>10000</v>
      </c>
      <c r="E271" s="57">
        <v>4425</v>
      </c>
      <c r="F271" s="9">
        <f t="shared" si="151"/>
        <v>5575</v>
      </c>
      <c r="G271" s="58">
        <v>68579</v>
      </c>
      <c r="H271" s="9">
        <f t="shared" si="152"/>
        <v>15.498079096045197</v>
      </c>
      <c r="I271" s="9">
        <f t="shared" si="153"/>
        <v>6.8578999999999999</v>
      </c>
      <c r="J271" s="4"/>
      <c r="K271" s="59">
        <v>2523</v>
      </c>
      <c r="L271" s="27">
        <f t="shared" si="130"/>
        <v>7477</v>
      </c>
      <c r="M271" s="57">
        <v>20552</v>
      </c>
      <c r="N271" s="30">
        <f t="shared" si="131"/>
        <v>-20545.142100000001</v>
      </c>
      <c r="O271" s="35"/>
      <c r="P271" s="7">
        <f t="shared" si="132"/>
        <v>23075</v>
      </c>
      <c r="Q271" s="57">
        <v>1906</v>
      </c>
      <c r="R271" s="58">
        <v>907</v>
      </c>
      <c r="S271" s="4"/>
      <c r="T271" s="59">
        <v>65987</v>
      </c>
      <c r="U271" s="58">
        <v>660568</v>
      </c>
      <c r="V271" s="35"/>
      <c r="W271" s="7">
        <f t="shared" si="133"/>
        <v>726555</v>
      </c>
      <c r="X271" s="57">
        <v>512536</v>
      </c>
      <c r="Y271" s="58">
        <v>246704</v>
      </c>
      <c r="AA271" s="7">
        <f t="shared" si="154"/>
        <v>31.486673889490792</v>
      </c>
      <c r="AB271" s="4">
        <f t="shared" si="155"/>
        <v>268.90661070304304</v>
      </c>
      <c r="AC271" s="9">
        <f t="shared" si="156"/>
        <v>272</v>
      </c>
      <c r="AE271" s="7">
        <f t="shared" si="158"/>
        <v>176336524</v>
      </c>
      <c r="AF271" s="4">
        <f t="shared" si="138"/>
        <v>134341752</v>
      </c>
      <c r="AG271" s="9">
        <f t="shared" si="139"/>
        <v>43908416</v>
      </c>
      <c r="AI271" s="47">
        <f t="shared" si="142"/>
        <v>0.4333694474539545</v>
      </c>
      <c r="AJ271" s="48">
        <f t="shared" si="143"/>
        <v>5.2465897166841549</v>
      </c>
      <c r="AK271" s="49">
        <f t="shared" si="144"/>
        <v>11.025358324145534</v>
      </c>
      <c r="AM271" s="47">
        <f t="shared" si="145"/>
        <v>0.19176598049837487</v>
      </c>
      <c r="AN271" s="48">
        <f t="shared" si="146"/>
        <v>2.3216159496327387</v>
      </c>
      <c r="AO271" s="49">
        <f t="shared" si="147"/>
        <v>4.8787210584343992</v>
      </c>
      <c r="AQ271" s="59">
        <v>194915</v>
      </c>
      <c r="AR271" s="58">
        <v>5235144</v>
      </c>
      <c r="AS271" s="35"/>
      <c r="AT271" s="7">
        <f t="shared" si="134"/>
        <v>5430059</v>
      </c>
      <c r="AU271" s="57">
        <v>236865</v>
      </c>
      <c r="AV271" s="58">
        <v>223022</v>
      </c>
      <c r="AW271" s="35"/>
      <c r="AX271" s="7">
        <f t="shared" si="159"/>
        <v>630274912</v>
      </c>
      <c r="AY271" s="65">
        <f t="shared" si="140"/>
        <v>45555950</v>
      </c>
      <c r="AZ271" s="66">
        <f t="shared" si="141"/>
        <v>42160465</v>
      </c>
      <c r="BA271" s="35"/>
      <c r="BB271" s="7">
        <f t="shared" si="148"/>
        <v>235.32216684723727</v>
      </c>
      <c r="BC271" s="4">
        <f t="shared" si="149"/>
        <v>124.27334732423924</v>
      </c>
      <c r="BD271" s="9">
        <f t="shared" si="150"/>
        <v>245.88974641675856</v>
      </c>
      <c r="BE271" s="35"/>
      <c r="BF271" s="41">
        <f t="shared" si="135"/>
        <v>5.7451700890438787E-2</v>
      </c>
      <c r="BG271" s="43">
        <f t="shared" si="136"/>
        <v>3.0340172686581846E-2</v>
      </c>
      <c r="BH271" s="44">
        <f t="shared" si="137"/>
        <v>6.0031676371278944E-2</v>
      </c>
      <c r="BI271" s="35"/>
      <c r="BJ271" s="73" t="s">
        <v>47</v>
      </c>
      <c r="BK271" s="57"/>
      <c r="BL271" s="58"/>
      <c r="BM271" s="35"/>
      <c r="BN271" s="56"/>
      <c r="BO271" s="57"/>
      <c r="BP271" s="58"/>
      <c r="BQ271" s="35"/>
      <c r="BR271" s="56"/>
      <c r="BS271" s="57"/>
      <c r="BT271" s="58"/>
      <c r="BU271" s="35"/>
      <c r="BV271" s="56"/>
      <c r="BW271" s="57"/>
      <c r="BX271" s="58"/>
    </row>
    <row r="272" spans="1:76" x14ac:dyDescent="0.2">
      <c r="A272" s="4">
        <f t="shared" si="128"/>
        <v>2660000</v>
      </c>
      <c r="B272" s="4">
        <f t="shared" si="157"/>
        <v>2670000</v>
      </c>
      <c r="D272" s="7">
        <f t="shared" si="129"/>
        <v>10000</v>
      </c>
      <c r="E272" s="57">
        <v>4349</v>
      </c>
      <c r="F272" s="9">
        <f t="shared" si="151"/>
        <v>5651</v>
      </c>
      <c r="G272" s="58">
        <v>69684</v>
      </c>
      <c r="H272" s="9">
        <f t="shared" si="152"/>
        <v>16.022993791676246</v>
      </c>
      <c r="I272" s="9">
        <f t="shared" si="153"/>
        <v>6.9683999999999999</v>
      </c>
      <c r="J272" s="4"/>
      <c r="K272" s="59">
        <v>2604</v>
      </c>
      <c r="L272" s="27">
        <f t="shared" si="130"/>
        <v>7396</v>
      </c>
      <c r="M272" s="57">
        <v>20871</v>
      </c>
      <c r="N272" s="30">
        <f t="shared" si="131"/>
        <v>-20864.031599999998</v>
      </c>
      <c r="O272" s="35"/>
      <c r="P272" s="7">
        <f t="shared" si="132"/>
        <v>23475</v>
      </c>
      <c r="Q272" s="57">
        <v>1910</v>
      </c>
      <c r="R272" s="58">
        <v>919</v>
      </c>
      <c r="S272" s="4"/>
      <c r="T272" s="59">
        <v>68314</v>
      </c>
      <c r="U272" s="58">
        <v>681176</v>
      </c>
      <c r="V272" s="35"/>
      <c r="W272" s="7">
        <f t="shared" si="133"/>
        <v>749490</v>
      </c>
      <c r="X272" s="57">
        <v>513992</v>
      </c>
      <c r="Y272" s="58">
        <v>249968</v>
      </c>
      <c r="AA272" s="7">
        <f t="shared" si="154"/>
        <v>31.927156549520767</v>
      </c>
      <c r="AB272" s="4">
        <f t="shared" si="155"/>
        <v>269.10575916230368</v>
      </c>
      <c r="AC272" s="9">
        <f t="shared" si="156"/>
        <v>272</v>
      </c>
      <c r="AE272" s="7">
        <f t="shared" si="158"/>
        <v>177086014</v>
      </c>
      <c r="AF272" s="4">
        <f t="shared" si="138"/>
        <v>134855744</v>
      </c>
      <c r="AG272" s="9">
        <f t="shared" si="139"/>
        <v>44158384</v>
      </c>
      <c r="AI272" s="47">
        <f t="shared" si="142"/>
        <v>0.42598509052183176</v>
      </c>
      <c r="AJ272" s="48">
        <f t="shared" si="143"/>
        <v>5.2356020942408374</v>
      </c>
      <c r="AK272" s="49">
        <f t="shared" si="144"/>
        <v>10.881392818280739</v>
      </c>
      <c r="AM272" s="47">
        <f t="shared" si="145"/>
        <v>0.18526091586794463</v>
      </c>
      <c r="AN272" s="48">
        <f t="shared" si="146"/>
        <v>2.2769633507853402</v>
      </c>
      <c r="AO272" s="49">
        <f t="shared" si="147"/>
        <v>4.7323177366702938</v>
      </c>
      <c r="AQ272" s="59">
        <v>201854</v>
      </c>
      <c r="AR272" s="58">
        <v>5269680</v>
      </c>
      <c r="AS272" s="35"/>
      <c r="AT272" s="7">
        <f t="shared" si="134"/>
        <v>5471534</v>
      </c>
      <c r="AU272" s="57">
        <v>240739</v>
      </c>
      <c r="AV272" s="58">
        <v>226333</v>
      </c>
      <c r="AW272" s="35"/>
      <c r="AX272" s="7">
        <f t="shared" si="159"/>
        <v>635746446</v>
      </c>
      <c r="AY272" s="65">
        <f t="shared" si="140"/>
        <v>45796689</v>
      </c>
      <c r="AZ272" s="66">
        <f t="shared" si="141"/>
        <v>42386798</v>
      </c>
      <c r="BA272" s="35"/>
      <c r="BB272" s="7">
        <f t="shared" si="148"/>
        <v>233.07919062832801</v>
      </c>
      <c r="BC272" s="4">
        <f t="shared" si="149"/>
        <v>126.0413612565445</v>
      </c>
      <c r="BD272" s="9">
        <f t="shared" si="150"/>
        <v>246.28182807399347</v>
      </c>
      <c r="BE272" s="35"/>
      <c r="BF272" s="41">
        <f t="shared" si="135"/>
        <v>5.6904099274494142E-2</v>
      </c>
      <c r="BG272" s="43">
        <f t="shared" si="136"/>
        <v>3.0771816713023561E-2</v>
      </c>
      <c r="BH272" s="44">
        <f t="shared" si="137"/>
        <v>6.0127399432127311E-2</v>
      </c>
      <c r="BI272" s="35"/>
      <c r="BJ272" s="73" t="s">
        <v>47</v>
      </c>
      <c r="BK272" s="57"/>
      <c r="BL272" s="58"/>
      <c r="BM272" s="35"/>
      <c r="BN272" s="56"/>
      <c r="BO272" s="57"/>
      <c r="BP272" s="58"/>
      <c r="BQ272" s="35"/>
      <c r="BR272" s="56"/>
      <c r="BS272" s="57"/>
      <c r="BT272" s="58"/>
      <c r="BU272" s="35"/>
      <c r="BV272" s="56"/>
      <c r="BW272" s="57"/>
      <c r="BX272" s="58"/>
    </row>
    <row r="273" spans="1:76" x14ac:dyDescent="0.2">
      <c r="A273" s="4">
        <f t="shared" ref="A273:A336" si="160">+B272</f>
        <v>2670000</v>
      </c>
      <c r="B273" s="4">
        <f t="shared" si="157"/>
        <v>2680000</v>
      </c>
      <c r="D273" s="7">
        <f t="shared" ref="D273:D336" si="161">+B273-A273</f>
        <v>10000</v>
      </c>
      <c r="E273" s="57">
        <v>4554</v>
      </c>
      <c r="F273" s="9">
        <f t="shared" si="151"/>
        <v>5446</v>
      </c>
      <c r="G273" s="58">
        <v>102681</v>
      </c>
      <c r="H273" s="9">
        <f t="shared" si="152"/>
        <v>22.547430830039527</v>
      </c>
      <c r="I273" s="9">
        <f t="shared" si="153"/>
        <v>10.2681</v>
      </c>
      <c r="J273" s="4"/>
      <c r="K273" s="59">
        <v>2488</v>
      </c>
      <c r="L273" s="27">
        <f t="shared" ref="L273:L336" si="162">+D273-K273</f>
        <v>7512</v>
      </c>
      <c r="M273" s="57">
        <v>18635</v>
      </c>
      <c r="N273" s="30">
        <f t="shared" ref="N273:N336" si="163">+I273-M273</f>
        <v>-18624.731899999999</v>
      </c>
      <c r="O273" s="35"/>
      <c r="P273" s="7">
        <f t="shared" ref="P273:P336" si="164">+K273+M273</f>
        <v>21123</v>
      </c>
      <c r="Q273" s="57">
        <v>1911</v>
      </c>
      <c r="R273" s="58">
        <v>1541</v>
      </c>
      <c r="S273" s="4"/>
      <c r="T273" s="59">
        <v>64967</v>
      </c>
      <c r="U273" s="58">
        <v>648472</v>
      </c>
      <c r="V273" s="35"/>
      <c r="W273" s="7">
        <f t="shared" ref="W273:W336" si="165">+T273+U273</f>
        <v>713439</v>
      </c>
      <c r="X273" s="57">
        <v>515352</v>
      </c>
      <c r="Y273" s="58">
        <v>419152</v>
      </c>
      <c r="AA273" s="7">
        <f t="shared" si="154"/>
        <v>33.77545803152961</v>
      </c>
      <c r="AB273" s="4">
        <f t="shared" si="155"/>
        <v>269.67660910518055</v>
      </c>
      <c r="AC273" s="9">
        <f t="shared" si="156"/>
        <v>272</v>
      </c>
      <c r="AE273" s="7">
        <f t="shared" si="158"/>
        <v>177799453</v>
      </c>
      <c r="AF273" s="4">
        <f t="shared" si="138"/>
        <v>135371096</v>
      </c>
      <c r="AG273" s="9">
        <f t="shared" si="139"/>
        <v>44577536</v>
      </c>
      <c r="AI273" s="47">
        <f t="shared" si="142"/>
        <v>0.47341760166642993</v>
      </c>
      <c r="AJ273" s="48">
        <f t="shared" si="143"/>
        <v>5.2328623757195185</v>
      </c>
      <c r="AK273" s="49">
        <f t="shared" si="144"/>
        <v>6.4892926670992859</v>
      </c>
      <c r="AM273" s="47">
        <f t="shared" si="145"/>
        <v>0.21559437579889221</v>
      </c>
      <c r="AN273" s="48">
        <f t="shared" si="146"/>
        <v>2.3830455259026686</v>
      </c>
      <c r="AO273" s="49">
        <f t="shared" si="147"/>
        <v>2.955223880597015</v>
      </c>
      <c r="AQ273" s="59">
        <v>180498</v>
      </c>
      <c r="AR273" s="58">
        <v>4717008</v>
      </c>
      <c r="AS273" s="35"/>
      <c r="AT273" s="7">
        <f t="shared" ref="AT273:AT336" si="166">+AQ273+AR273</f>
        <v>4897506</v>
      </c>
      <c r="AU273" s="57">
        <v>908181</v>
      </c>
      <c r="AV273" s="58">
        <v>1212721</v>
      </c>
      <c r="AW273" s="35"/>
      <c r="AX273" s="7">
        <f t="shared" si="159"/>
        <v>640643952</v>
      </c>
      <c r="AY273" s="65">
        <f t="shared" si="140"/>
        <v>46704870</v>
      </c>
      <c r="AZ273" s="66">
        <f t="shared" si="141"/>
        <v>43599519</v>
      </c>
      <c r="BA273" s="35"/>
      <c r="BB273" s="7">
        <f t="shared" si="148"/>
        <v>231.85655446669506</v>
      </c>
      <c r="BC273" s="4">
        <f t="shared" si="149"/>
        <v>475.23861852433282</v>
      </c>
      <c r="BD273" s="9">
        <f t="shared" si="150"/>
        <v>786.97014925373139</v>
      </c>
      <c r="BE273" s="35"/>
      <c r="BF273" s="41">
        <f t="shared" ref="BF273:BF336" si="167">+BB273/(4096)</f>
        <v>5.6605604117845473E-2</v>
      </c>
      <c r="BG273" s="43">
        <f t="shared" ref="BG273:BG336" si="168">+BC273/(4096)</f>
        <v>0.11602505335066719</v>
      </c>
      <c r="BH273" s="44">
        <f t="shared" ref="BH273:BH336" si="169">+BD273/(4096)</f>
        <v>0.19213138409514927</v>
      </c>
      <c r="BI273" s="35"/>
      <c r="BJ273" s="73" t="s">
        <v>47</v>
      </c>
      <c r="BK273" s="57"/>
      <c r="BL273" s="58"/>
      <c r="BM273" s="35"/>
      <c r="BN273" s="56"/>
      <c r="BO273" s="57"/>
      <c r="BP273" s="58"/>
      <c r="BQ273" s="35"/>
      <c r="BR273" s="56"/>
      <c r="BS273" s="57"/>
      <c r="BT273" s="58"/>
      <c r="BU273" s="35"/>
      <c r="BV273" s="56"/>
      <c r="BW273" s="57"/>
      <c r="BX273" s="58"/>
    </row>
    <row r="274" spans="1:76" x14ac:dyDescent="0.2">
      <c r="A274" s="4">
        <f t="shared" si="160"/>
        <v>2680000</v>
      </c>
      <c r="B274" s="4">
        <f t="shared" si="157"/>
        <v>2690000</v>
      </c>
      <c r="D274" s="7">
        <f t="shared" si="161"/>
        <v>10000</v>
      </c>
      <c r="E274" s="57">
        <v>5361</v>
      </c>
      <c r="F274" s="9">
        <f t="shared" si="151"/>
        <v>4639</v>
      </c>
      <c r="G274" s="58">
        <v>66020</v>
      </c>
      <c r="H274" s="9">
        <f t="shared" si="152"/>
        <v>12.314866629360194</v>
      </c>
      <c r="I274" s="9">
        <f t="shared" si="153"/>
        <v>6.6020000000000003</v>
      </c>
      <c r="J274" s="4"/>
      <c r="K274" s="59">
        <v>2495</v>
      </c>
      <c r="L274" s="27">
        <f t="shared" si="162"/>
        <v>7505</v>
      </c>
      <c r="M274" s="57">
        <v>12266</v>
      </c>
      <c r="N274" s="30">
        <f t="shared" si="163"/>
        <v>-12259.397999999999</v>
      </c>
      <c r="O274" s="35"/>
      <c r="P274" s="7">
        <f t="shared" si="164"/>
        <v>14761</v>
      </c>
      <c r="Q274" s="57">
        <v>1944</v>
      </c>
      <c r="R274" s="58">
        <v>1974</v>
      </c>
      <c r="S274" s="4"/>
      <c r="T274" s="59">
        <v>49551</v>
      </c>
      <c r="U274" s="58">
        <v>649728</v>
      </c>
      <c r="V274" s="35"/>
      <c r="W274" s="7">
        <f t="shared" si="165"/>
        <v>699279</v>
      </c>
      <c r="X274" s="57">
        <v>523144</v>
      </c>
      <c r="Y274" s="58">
        <v>536928</v>
      </c>
      <c r="AA274" s="7">
        <f t="shared" si="154"/>
        <v>47.373416435200866</v>
      </c>
      <c r="AB274" s="4">
        <f t="shared" si="155"/>
        <v>269.10699588477365</v>
      </c>
      <c r="AC274" s="9">
        <f t="shared" si="156"/>
        <v>272</v>
      </c>
      <c r="AE274" s="7">
        <f t="shared" si="158"/>
        <v>178498732</v>
      </c>
      <c r="AF274" s="4">
        <f t="shared" si="138"/>
        <v>135894240</v>
      </c>
      <c r="AG274" s="9">
        <f t="shared" si="139"/>
        <v>45114464</v>
      </c>
      <c r="AI274" s="47">
        <f t="shared" si="142"/>
        <v>0.67746087663437438</v>
      </c>
      <c r="AJ274" s="48">
        <f t="shared" si="143"/>
        <v>5.1440329218106999</v>
      </c>
      <c r="AK274" s="49">
        <f t="shared" si="144"/>
        <v>5.0658561296859173</v>
      </c>
      <c r="AM274" s="47">
        <f t="shared" si="145"/>
        <v>0.36318677596368809</v>
      </c>
      <c r="AN274" s="48">
        <f t="shared" si="146"/>
        <v>2.757716049382716</v>
      </c>
      <c r="AO274" s="49">
        <f t="shared" si="147"/>
        <v>2.7158054711246202</v>
      </c>
      <c r="AQ274" s="59">
        <v>111796</v>
      </c>
      <c r="AR274" s="58">
        <v>3177496</v>
      </c>
      <c r="AS274" s="35"/>
      <c r="AT274" s="7">
        <f t="shared" si="166"/>
        <v>3289292</v>
      </c>
      <c r="AU274" s="57">
        <v>1847386</v>
      </c>
      <c r="AV274" s="58">
        <v>2963024</v>
      </c>
      <c r="AW274" s="35"/>
      <c r="AX274" s="7">
        <f t="shared" si="159"/>
        <v>643933244</v>
      </c>
      <c r="AY274" s="65">
        <f t="shared" si="140"/>
        <v>48552256</v>
      </c>
      <c r="AZ274" s="66">
        <f t="shared" si="141"/>
        <v>46562543</v>
      </c>
      <c r="BA274" s="35"/>
      <c r="BB274" s="7">
        <f t="shared" si="148"/>
        <v>222.83666418264346</v>
      </c>
      <c r="BC274" s="4">
        <f t="shared" si="149"/>
        <v>950.30144032921805</v>
      </c>
      <c r="BD274" s="9">
        <f t="shared" si="150"/>
        <v>1501.0253292806485</v>
      </c>
      <c r="BE274" s="35"/>
      <c r="BF274" s="41">
        <f t="shared" si="167"/>
        <v>5.4403482466465689E-2</v>
      </c>
      <c r="BG274" s="43">
        <f t="shared" si="168"/>
        <v>0.2320071875803755</v>
      </c>
      <c r="BH274" s="44">
        <f t="shared" si="169"/>
        <v>0.36646126203140833</v>
      </c>
      <c r="BI274" s="35"/>
      <c r="BJ274" s="73" t="s">
        <v>47</v>
      </c>
      <c r="BK274" s="57"/>
      <c r="BL274" s="58"/>
      <c r="BM274" s="35"/>
      <c r="BN274" s="56"/>
      <c r="BO274" s="57"/>
      <c r="BP274" s="58"/>
      <c r="BQ274" s="35"/>
      <c r="BR274" s="56"/>
      <c r="BS274" s="57"/>
      <c r="BT274" s="58"/>
      <c r="BU274" s="35"/>
      <c r="BV274" s="56"/>
      <c r="BW274" s="57"/>
      <c r="BX274" s="58"/>
    </row>
    <row r="275" spans="1:76" x14ac:dyDescent="0.2">
      <c r="A275" s="4">
        <f t="shared" si="160"/>
        <v>2690000</v>
      </c>
      <c r="B275" s="4">
        <f t="shared" si="157"/>
        <v>2700000</v>
      </c>
      <c r="D275" s="7">
        <f t="shared" si="161"/>
        <v>10000</v>
      </c>
      <c r="E275" s="57">
        <v>5899</v>
      </c>
      <c r="F275" s="9">
        <f t="shared" si="151"/>
        <v>4101</v>
      </c>
      <c r="G275" s="58">
        <v>86815</v>
      </c>
      <c r="H275" s="9">
        <f t="shared" si="152"/>
        <v>14.716901169689779</v>
      </c>
      <c r="I275" s="9">
        <f t="shared" si="153"/>
        <v>8.6814999999999998</v>
      </c>
      <c r="J275" s="4"/>
      <c r="K275" s="59">
        <v>2971</v>
      </c>
      <c r="L275" s="27">
        <f t="shared" si="162"/>
        <v>7029</v>
      </c>
      <c r="M275" s="57">
        <v>18697</v>
      </c>
      <c r="N275" s="30">
        <f t="shared" si="163"/>
        <v>-18688.318500000001</v>
      </c>
      <c r="O275" s="35"/>
      <c r="P275" s="7">
        <f t="shared" si="164"/>
        <v>21668</v>
      </c>
      <c r="Q275" s="57">
        <v>1979</v>
      </c>
      <c r="R275" s="58">
        <v>2751</v>
      </c>
      <c r="S275" s="4"/>
      <c r="T275" s="59">
        <v>60324</v>
      </c>
      <c r="U275" s="58">
        <v>769920</v>
      </c>
      <c r="V275" s="35"/>
      <c r="W275" s="7">
        <f t="shared" si="165"/>
        <v>830244</v>
      </c>
      <c r="X275" s="57">
        <v>535656</v>
      </c>
      <c r="Y275" s="58">
        <v>748272</v>
      </c>
      <c r="AA275" s="7">
        <f t="shared" si="154"/>
        <v>38.316595901790656</v>
      </c>
      <c r="AB275" s="4">
        <f t="shared" si="155"/>
        <v>270.67003537139971</v>
      </c>
      <c r="AC275" s="9">
        <f t="shared" si="156"/>
        <v>272</v>
      </c>
      <c r="AE275" s="7">
        <f t="shared" si="158"/>
        <v>179328976</v>
      </c>
      <c r="AF275" s="4">
        <f t="shared" si="138"/>
        <v>136429896</v>
      </c>
      <c r="AG275" s="9">
        <f t="shared" si="139"/>
        <v>45862736</v>
      </c>
      <c r="AI275" s="47">
        <f t="shared" si="142"/>
        <v>0.46151006091932806</v>
      </c>
      <c r="AJ275" s="48">
        <f t="shared" si="143"/>
        <v>5.0530570995452244</v>
      </c>
      <c r="AK275" s="49">
        <f t="shared" si="144"/>
        <v>3.6350418029807341</v>
      </c>
      <c r="AM275" s="47">
        <f t="shared" si="145"/>
        <v>0.2722447849363116</v>
      </c>
      <c r="AN275" s="48">
        <f t="shared" si="146"/>
        <v>2.9807983830217282</v>
      </c>
      <c r="AO275" s="49">
        <f t="shared" si="147"/>
        <v>2.1443111595783351</v>
      </c>
      <c r="AQ275" s="59">
        <v>172200</v>
      </c>
      <c r="AR275" s="58">
        <v>4744400</v>
      </c>
      <c r="AS275" s="35"/>
      <c r="AT275" s="7">
        <f t="shared" si="166"/>
        <v>4916600</v>
      </c>
      <c r="AU275" s="57">
        <v>2223233</v>
      </c>
      <c r="AV275" s="58">
        <v>3829986</v>
      </c>
      <c r="AW275" s="35"/>
      <c r="AX275" s="7">
        <f t="shared" si="159"/>
        <v>648849844</v>
      </c>
      <c r="AY275" s="65">
        <f t="shared" si="140"/>
        <v>50775489</v>
      </c>
      <c r="AZ275" s="66">
        <f t="shared" si="141"/>
        <v>50392529</v>
      </c>
      <c r="BA275" s="35"/>
      <c r="BB275" s="7">
        <f t="shared" si="148"/>
        <v>226.90603655159683</v>
      </c>
      <c r="BC275" s="4">
        <f t="shared" si="149"/>
        <v>1123.4123294593228</v>
      </c>
      <c r="BD275" s="9">
        <f t="shared" si="150"/>
        <v>1392.215921483097</v>
      </c>
      <c r="BE275" s="35"/>
      <c r="BF275" s="41">
        <f t="shared" si="167"/>
        <v>5.5396981579979694E-2</v>
      </c>
      <c r="BG275" s="43">
        <f t="shared" si="168"/>
        <v>0.27427058824690498</v>
      </c>
      <c r="BH275" s="44">
        <f t="shared" si="169"/>
        <v>0.33989646520583422</v>
      </c>
      <c r="BI275" s="35"/>
      <c r="BJ275" s="73" t="s">
        <v>47</v>
      </c>
      <c r="BK275" s="57"/>
      <c r="BL275" s="58"/>
      <c r="BM275" s="35"/>
      <c r="BN275" s="56"/>
      <c r="BO275" s="57"/>
      <c r="BP275" s="58"/>
      <c r="BQ275" s="35"/>
      <c r="BR275" s="56"/>
      <c r="BS275" s="57"/>
      <c r="BT275" s="58"/>
      <c r="BU275" s="35"/>
      <c r="BV275" s="56"/>
      <c r="BW275" s="57"/>
      <c r="BX275" s="58"/>
    </row>
    <row r="276" spans="1:76" x14ac:dyDescent="0.2">
      <c r="A276" s="4">
        <f t="shared" si="160"/>
        <v>2700000</v>
      </c>
      <c r="B276" s="4">
        <f t="shared" si="157"/>
        <v>2710000</v>
      </c>
      <c r="D276" s="7">
        <f t="shared" si="161"/>
        <v>10000</v>
      </c>
      <c r="E276" s="57">
        <v>5813</v>
      </c>
      <c r="F276" s="9">
        <f t="shared" si="151"/>
        <v>4187</v>
      </c>
      <c r="G276" s="58">
        <v>73284</v>
      </c>
      <c r="H276" s="9">
        <f t="shared" si="152"/>
        <v>12.6069155341476</v>
      </c>
      <c r="I276" s="9">
        <f t="shared" si="153"/>
        <v>7.3284000000000002</v>
      </c>
      <c r="J276" s="4"/>
      <c r="K276" s="59">
        <v>3353</v>
      </c>
      <c r="L276" s="27">
        <f t="shared" si="162"/>
        <v>6647</v>
      </c>
      <c r="M276" s="57">
        <v>17427</v>
      </c>
      <c r="N276" s="30">
        <f t="shared" si="163"/>
        <v>-17419.671600000001</v>
      </c>
      <c r="O276" s="35"/>
      <c r="P276" s="7">
        <f t="shared" si="164"/>
        <v>20780</v>
      </c>
      <c r="Q276" s="57">
        <v>1976</v>
      </c>
      <c r="R276" s="58">
        <v>3649</v>
      </c>
      <c r="S276" s="4"/>
      <c r="T276" s="59">
        <v>79737</v>
      </c>
      <c r="U276" s="58">
        <v>872976</v>
      </c>
      <c r="V276" s="35"/>
      <c r="W276" s="7">
        <f t="shared" si="165"/>
        <v>952713</v>
      </c>
      <c r="X276" s="57">
        <v>535816</v>
      </c>
      <c r="Y276" s="58">
        <v>992528</v>
      </c>
      <c r="AA276" s="7">
        <f t="shared" si="154"/>
        <v>45.847593840230992</v>
      </c>
      <c r="AB276" s="4">
        <f t="shared" si="155"/>
        <v>271.16194331983803</v>
      </c>
      <c r="AC276" s="9">
        <f t="shared" si="156"/>
        <v>272</v>
      </c>
      <c r="AE276" s="7">
        <f t="shared" si="158"/>
        <v>180281689</v>
      </c>
      <c r="AF276" s="4">
        <f t="shared" si="138"/>
        <v>136965712</v>
      </c>
      <c r="AG276" s="9">
        <f t="shared" si="139"/>
        <v>46855264</v>
      </c>
      <c r="AI276" s="47">
        <f t="shared" si="142"/>
        <v>0.48123195380173245</v>
      </c>
      <c r="AJ276" s="48">
        <f t="shared" si="143"/>
        <v>5.0607287449392713</v>
      </c>
      <c r="AK276" s="49">
        <f t="shared" si="144"/>
        <v>2.740476842970677</v>
      </c>
      <c r="AM276" s="47">
        <f t="shared" si="145"/>
        <v>0.27974013474494708</v>
      </c>
      <c r="AN276" s="48">
        <f t="shared" si="146"/>
        <v>2.9418016194331984</v>
      </c>
      <c r="AO276" s="49">
        <f t="shared" si="147"/>
        <v>1.5930391888188544</v>
      </c>
      <c r="AQ276" s="59">
        <v>170188</v>
      </c>
      <c r="AR276" s="58">
        <v>4449968</v>
      </c>
      <c r="AS276" s="35"/>
      <c r="AT276" s="7">
        <f t="shared" si="166"/>
        <v>4620156</v>
      </c>
      <c r="AU276" s="57">
        <v>3551026</v>
      </c>
      <c r="AV276" s="58">
        <v>6194296</v>
      </c>
      <c r="AW276" s="35"/>
      <c r="AX276" s="7">
        <f t="shared" si="159"/>
        <v>653470000</v>
      </c>
      <c r="AY276" s="65">
        <f t="shared" si="140"/>
        <v>54326515</v>
      </c>
      <c r="AZ276" s="66">
        <f t="shared" si="141"/>
        <v>56586825</v>
      </c>
      <c r="BA276" s="35"/>
      <c r="BB276" s="7">
        <f t="shared" si="148"/>
        <v>222.3366698748797</v>
      </c>
      <c r="BC276" s="4">
        <f t="shared" si="149"/>
        <v>1797.0779352226721</v>
      </c>
      <c r="BD276" s="9">
        <f t="shared" si="150"/>
        <v>1697.5324746505892</v>
      </c>
      <c r="BE276" s="35"/>
      <c r="BF276" s="41">
        <f t="shared" si="167"/>
        <v>5.4281413543671803E-2</v>
      </c>
      <c r="BG276" s="43">
        <f t="shared" si="168"/>
        <v>0.43873973027897267</v>
      </c>
      <c r="BH276" s="44">
        <f t="shared" si="169"/>
        <v>0.4144366393189915</v>
      </c>
      <c r="BI276" s="35"/>
      <c r="BJ276" s="73" t="s">
        <v>47</v>
      </c>
      <c r="BK276" s="57"/>
      <c r="BL276" s="58"/>
      <c r="BM276" s="35"/>
      <c r="BN276" s="56"/>
      <c r="BO276" s="57"/>
      <c r="BP276" s="58"/>
      <c r="BQ276" s="35"/>
      <c r="BR276" s="56"/>
      <c r="BS276" s="57"/>
      <c r="BT276" s="58"/>
      <c r="BU276" s="35"/>
      <c r="BV276" s="56"/>
      <c r="BW276" s="57"/>
      <c r="BX276" s="58"/>
    </row>
    <row r="277" spans="1:76" x14ac:dyDescent="0.2">
      <c r="A277" s="4">
        <f t="shared" si="160"/>
        <v>2710000</v>
      </c>
      <c r="B277" s="4">
        <f t="shared" si="157"/>
        <v>2720000</v>
      </c>
      <c r="D277" s="7">
        <f t="shared" si="161"/>
        <v>10000</v>
      </c>
      <c r="E277" s="57">
        <v>5847</v>
      </c>
      <c r="F277" s="9">
        <f t="shared" si="151"/>
        <v>4153</v>
      </c>
      <c r="G277" s="58">
        <v>79542</v>
      </c>
      <c r="H277" s="9">
        <f t="shared" si="152"/>
        <v>13.603899435608005</v>
      </c>
      <c r="I277" s="9">
        <f t="shared" si="153"/>
        <v>7.9542000000000002</v>
      </c>
      <c r="J277" s="4"/>
      <c r="K277" s="59">
        <v>3887</v>
      </c>
      <c r="L277" s="27">
        <f t="shared" si="162"/>
        <v>6113</v>
      </c>
      <c r="M277" s="57">
        <v>22393</v>
      </c>
      <c r="N277" s="30">
        <f t="shared" si="163"/>
        <v>-22385.0458</v>
      </c>
      <c r="O277" s="35"/>
      <c r="P277" s="7">
        <f t="shared" si="164"/>
        <v>26280</v>
      </c>
      <c r="Q277" s="57">
        <v>1985</v>
      </c>
      <c r="R277" s="58">
        <v>3061</v>
      </c>
      <c r="S277" s="4"/>
      <c r="T277" s="59">
        <v>92166</v>
      </c>
      <c r="U277" s="58">
        <v>1008016</v>
      </c>
      <c r="V277" s="35"/>
      <c r="W277" s="7">
        <f t="shared" si="165"/>
        <v>1100182</v>
      </c>
      <c r="X277" s="57">
        <v>538128</v>
      </c>
      <c r="Y277" s="58">
        <v>832592</v>
      </c>
      <c r="AA277" s="7">
        <f t="shared" si="154"/>
        <v>41.863850837138507</v>
      </c>
      <c r="AB277" s="4">
        <f t="shared" si="155"/>
        <v>271.09722921914357</v>
      </c>
      <c r="AC277" s="9">
        <f t="shared" si="156"/>
        <v>272</v>
      </c>
      <c r="AE277" s="7">
        <f t="shared" si="158"/>
        <v>181381871</v>
      </c>
      <c r="AF277" s="4">
        <f t="shared" si="138"/>
        <v>137503840</v>
      </c>
      <c r="AG277" s="9">
        <f t="shared" si="139"/>
        <v>47687856</v>
      </c>
      <c r="AI277" s="47">
        <f t="shared" si="142"/>
        <v>0.38051750380517502</v>
      </c>
      <c r="AJ277" s="48">
        <f t="shared" si="143"/>
        <v>5.0377833753148611</v>
      </c>
      <c r="AK277" s="49">
        <f t="shared" si="144"/>
        <v>3.2669062397909179</v>
      </c>
      <c r="AM277" s="47">
        <f t="shared" si="145"/>
        <v>0.22248858447488584</v>
      </c>
      <c r="AN277" s="48">
        <f t="shared" si="146"/>
        <v>2.9455919395465995</v>
      </c>
      <c r="AO277" s="49">
        <f t="shared" si="147"/>
        <v>1.9101600784057498</v>
      </c>
      <c r="AQ277" s="59">
        <v>220106</v>
      </c>
      <c r="AR277" s="58">
        <v>5617904</v>
      </c>
      <c r="AS277" s="35"/>
      <c r="AT277" s="7">
        <f t="shared" si="166"/>
        <v>5838010</v>
      </c>
      <c r="AU277" s="57">
        <v>2755840</v>
      </c>
      <c r="AV277" s="58">
        <v>4882896</v>
      </c>
      <c r="AW277" s="35"/>
      <c r="AX277" s="7">
        <f t="shared" si="159"/>
        <v>659308010</v>
      </c>
      <c r="AY277" s="65">
        <f t="shared" si="140"/>
        <v>57082355</v>
      </c>
      <c r="AZ277" s="66">
        <f t="shared" si="141"/>
        <v>61469721</v>
      </c>
      <c r="BA277" s="35"/>
      <c r="BB277" s="7">
        <f t="shared" si="148"/>
        <v>222.14649923896499</v>
      </c>
      <c r="BC277" s="4">
        <f t="shared" si="149"/>
        <v>1388.3324937027708</v>
      </c>
      <c r="BD277" s="9">
        <f t="shared" si="150"/>
        <v>1595.1963410650114</v>
      </c>
      <c r="BE277" s="35"/>
      <c r="BF277" s="41">
        <f t="shared" si="167"/>
        <v>5.4234985165762938E-2</v>
      </c>
      <c r="BG277" s="43">
        <f t="shared" si="168"/>
        <v>0.33894836272040302</v>
      </c>
      <c r="BH277" s="44">
        <f t="shared" si="169"/>
        <v>0.38945223170532506</v>
      </c>
      <c r="BI277" s="35"/>
      <c r="BJ277" s="73" t="s">
        <v>47</v>
      </c>
      <c r="BK277" s="57"/>
      <c r="BL277" s="58"/>
      <c r="BM277" s="35"/>
      <c r="BN277" s="56"/>
      <c r="BO277" s="57"/>
      <c r="BP277" s="58"/>
      <c r="BQ277" s="35"/>
      <c r="BR277" s="56"/>
      <c r="BS277" s="57"/>
      <c r="BT277" s="58"/>
      <c r="BU277" s="35"/>
      <c r="BV277" s="56"/>
      <c r="BW277" s="57"/>
      <c r="BX277" s="58"/>
    </row>
    <row r="278" spans="1:76" x14ac:dyDescent="0.2">
      <c r="A278" s="4">
        <f t="shared" si="160"/>
        <v>2720000</v>
      </c>
      <c r="B278" s="4">
        <f t="shared" si="157"/>
        <v>2730000</v>
      </c>
      <c r="D278" s="7">
        <f t="shared" si="161"/>
        <v>10000</v>
      </c>
      <c r="E278" s="57">
        <v>5037</v>
      </c>
      <c r="F278" s="9">
        <f t="shared" si="151"/>
        <v>4963</v>
      </c>
      <c r="G278" s="58">
        <v>60722</v>
      </c>
      <c r="H278" s="9">
        <f t="shared" si="152"/>
        <v>12.055191582291046</v>
      </c>
      <c r="I278" s="9">
        <f t="shared" si="153"/>
        <v>6.0721999999999996</v>
      </c>
      <c r="J278" s="4"/>
      <c r="K278" s="59">
        <v>3311</v>
      </c>
      <c r="L278" s="27">
        <f t="shared" si="162"/>
        <v>6689</v>
      </c>
      <c r="M278" s="57">
        <v>20608</v>
      </c>
      <c r="N278" s="30">
        <f t="shared" si="163"/>
        <v>-20601.927800000001</v>
      </c>
      <c r="O278" s="35"/>
      <c r="P278" s="7">
        <f t="shared" si="164"/>
        <v>23919</v>
      </c>
      <c r="Q278" s="57">
        <v>1966</v>
      </c>
      <c r="R278" s="58">
        <v>820</v>
      </c>
      <c r="S278" s="4"/>
      <c r="T278" s="59">
        <v>84478</v>
      </c>
      <c r="U278" s="58">
        <v>853792</v>
      </c>
      <c r="V278" s="35"/>
      <c r="W278" s="7">
        <f t="shared" si="165"/>
        <v>938270</v>
      </c>
      <c r="X278" s="57">
        <v>529552</v>
      </c>
      <c r="Y278" s="58">
        <v>223040</v>
      </c>
      <c r="AA278" s="7">
        <f t="shared" si="154"/>
        <v>39.226974371838288</v>
      </c>
      <c r="AB278" s="4">
        <f t="shared" si="155"/>
        <v>269.35503560528991</v>
      </c>
      <c r="AC278" s="9">
        <f t="shared" si="156"/>
        <v>272</v>
      </c>
      <c r="AE278" s="7">
        <f t="shared" si="158"/>
        <v>182320141</v>
      </c>
      <c r="AF278" s="4">
        <f t="shared" si="138"/>
        <v>138033392</v>
      </c>
      <c r="AG278" s="9">
        <f t="shared" si="139"/>
        <v>47910896</v>
      </c>
      <c r="AI278" s="47">
        <f t="shared" si="142"/>
        <v>0.41807767883272712</v>
      </c>
      <c r="AJ278" s="48">
        <f t="shared" si="143"/>
        <v>5.0864699898270604</v>
      </c>
      <c r="AK278" s="49">
        <f t="shared" si="144"/>
        <v>12.195121951219512</v>
      </c>
      <c r="AM278" s="47">
        <f t="shared" si="145"/>
        <v>0.21058572682804466</v>
      </c>
      <c r="AN278" s="48">
        <f t="shared" si="146"/>
        <v>2.5620549338758902</v>
      </c>
      <c r="AO278" s="49">
        <f t="shared" si="147"/>
        <v>6.1426829268292682</v>
      </c>
      <c r="AQ278" s="59">
        <v>209184</v>
      </c>
      <c r="AR278" s="58">
        <v>5171912</v>
      </c>
      <c r="AS278" s="35"/>
      <c r="AT278" s="7">
        <f t="shared" si="166"/>
        <v>5381096</v>
      </c>
      <c r="AU278" s="57">
        <v>257790</v>
      </c>
      <c r="AV278" s="58">
        <v>251250</v>
      </c>
      <c r="AW278" s="35"/>
      <c r="AX278" s="7">
        <f t="shared" si="159"/>
        <v>664689106</v>
      </c>
      <c r="AY278" s="65">
        <f t="shared" si="140"/>
        <v>57340145</v>
      </c>
      <c r="AZ278" s="66">
        <f t="shared" si="141"/>
        <v>61720971</v>
      </c>
      <c r="BA278" s="35"/>
      <c r="BB278" s="7">
        <f t="shared" si="148"/>
        <v>224.97161252560727</v>
      </c>
      <c r="BC278" s="4">
        <f t="shared" si="149"/>
        <v>131.12410986775177</v>
      </c>
      <c r="BD278" s="9">
        <f t="shared" si="150"/>
        <v>306.40243902439022</v>
      </c>
      <c r="BE278" s="35"/>
      <c r="BF278" s="41">
        <f t="shared" si="167"/>
        <v>5.4924710089259587E-2</v>
      </c>
      <c r="BG278" s="43">
        <f t="shared" si="168"/>
        <v>3.2012722135681584E-2</v>
      </c>
      <c r="BH278" s="44">
        <f t="shared" si="169"/>
        <v>7.4805282964939018E-2</v>
      </c>
      <c r="BI278" s="35"/>
      <c r="BJ278" s="73" t="s">
        <v>47</v>
      </c>
      <c r="BK278" s="57"/>
      <c r="BL278" s="58"/>
      <c r="BM278" s="35"/>
      <c r="BN278" s="56"/>
      <c r="BO278" s="57"/>
      <c r="BP278" s="58"/>
      <c r="BQ278" s="35"/>
      <c r="BR278" s="56"/>
      <c r="BS278" s="57"/>
      <c r="BT278" s="58"/>
      <c r="BU278" s="35"/>
      <c r="BV278" s="56"/>
      <c r="BW278" s="57"/>
      <c r="BX278" s="58"/>
    </row>
    <row r="279" spans="1:76" x14ac:dyDescent="0.2">
      <c r="A279" s="4">
        <f t="shared" si="160"/>
        <v>2730000</v>
      </c>
      <c r="B279" s="4">
        <f t="shared" si="157"/>
        <v>2740000</v>
      </c>
      <c r="D279" s="7">
        <f t="shared" si="161"/>
        <v>10000</v>
      </c>
      <c r="E279" s="57">
        <v>4985</v>
      </c>
      <c r="F279" s="9">
        <f t="shared" si="151"/>
        <v>5015</v>
      </c>
      <c r="G279" s="58">
        <v>70362</v>
      </c>
      <c r="H279" s="9">
        <f t="shared" si="152"/>
        <v>14.114744232698094</v>
      </c>
      <c r="I279" s="9">
        <f t="shared" si="153"/>
        <v>7.0362</v>
      </c>
      <c r="J279" s="4"/>
      <c r="K279" s="59">
        <v>3310</v>
      </c>
      <c r="L279" s="27">
        <f t="shared" si="162"/>
        <v>6690</v>
      </c>
      <c r="M279" s="57">
        <v>22541</v>
      </c>
      <c r="N279" s="30">
        <f t="shared" si="163"/>
        <v>-22533.963800000001</v>
      </c>
      <c r="O279" s="35"/>
      <c r="P279" s="7">
        <f t="shared" si="164"/>
        <v>25851</v>
      </c>
      <c r="Q279" s="57">
        <v>1958</v>
      </c>
      <c r="R279" s="58">
        <v>871</v>
      </c>
      <c r="S279" s="4"/>
      <c r="T279" s="59">
        <v>83859</v>
      </c>
      <c r="U279" s="58">
        <v>857976</v>
      </c>
      <c r="V279" s="35"/>
      <c r="W279" s="7">
        <f t="shared" si="165"/>
        <v>941835</v>
      </c>
      <c r="X279" s="57">
        <v>528112</v>
      </c>
      <c r="Y279" s="58">
        <v>236912</v>
      </c>
      <c r="AA279" s="7">
        <f t="shared" si="154"/>
        <v>36.433213415341768</v>
      </c>
      <c r="AB279" s="4">
        <f t="shared" si="155"/>
        <v>269.72012257405515</v>
      </c>
      <c r="AC279" s="9">
        <f t="shared" si="156"/>
        <v>272</v>
      </c>
      <c r="AE279" s="7">
        <f t="shared" si="158"/>
        <v>183261976</v>
      </c>
      <c r="AF279" s="4">
        <f t="shared" ref="AF279:AF342" si="170">+AF278+X279</f>
        <v>138561504</v>
      </c>
      <c r="AG279" s="9">
        <f t="shared" ref="AG279:AG342" si="171">+AG278+Y279</f>
        <v>48147808</v>
      </c>
      <c r="AI279" s="47">
        <f t="shared" si="142"/>
        <v>0.38683223086147539</v>
      </c>
      <c r="AJ279" s="48">
        <f t="shared" si="143"/>
        <v>5.1072522982635347</v>
      </c>
      <c r="AK279" s="49">
        <f t="shared" si="144"/>
        <v>11.481056257175661</v>
      </c>
      <c r="AM279" s="47">
        <f t="shared" si="145"/>
        <v>0.19283586708444547</v>
      </c>
      <c r="AN279" s="48">
        <f t="shared" si="146"/>
        <v>2.5459652706843716</v>
      </c>
      <c r="AO279" s="49">
        <f t="shared" si="147"/>
        <v>5.7233065442020665</v>
      </c>
      <c r="AQ279" s="59">
        <v>222540</v>
      </c>
      <c r="AR279" s="58">
        <v>5658720</v>
      </c>
      <c r="AS279" s="35"/>
      <c r="AT279" s="7">
        <f t="shared" si="166"/>
        <v>5881260</v>
      </c>
      <c r="AU279" s="57">
        <v>242206</v>
      </c>
      <c r="AV279" s="58">
        <v>224503</v>
      </c>
      <c r="AW279" s="35"/>
      <c r="AX279" s="7">
        <f t="shared" si="159"/>
        <v>670570366</v>
      </c>
      <c r="AY279" s="65">
        <f t="shared" ref="AY279:AY342" si="172">+AU279+AY278</f>
        <v>57582351</v>
      </c>
      <c r="AZ279" s="66">
        <f t="shared" ref="AZ279:AZ342" si="173">+AV279+AZ278</f>
        <v>61945474</v>
      </c>
      <c r="BA279" s="35"/>
      <c r="BB279" s="7">
        <f t="shared" si="148"/>
        <v>227.50609260763608</v>
      </c>
      <c r="BC279" s="4">
        <f t="shared" si="149"/>
        <v>123.70071501532176</v>
      </c>
      <c r="BD279" s="9">
        <f t="shared" si="150"/>
        <v>257.75315729047071</v>
      </c>
      <c r="BE279" s="35"/>
      <c r="BF279" s="41">
        <f t="shared" si="167"/>
        <v>5.5543479640536152E-2</v>
      </c>
      <c r="BG279" s="43">
        <f t="shared" si="168"/>
        <v>3.020036987678754E-2</v>
      </c>
      <c r="BH279" s="44">
        <f t="shared" si="169"/>
        <v>6.2928016916618826E-2</v>
      </c>
      <c r="BI279" s="35"/>
      <c r="BJ279" s="73" t="s">
        <v>47</v>
      </c>
      <c r="BK279" s="57"/>
      <c r="BL279" s="58"/>
      <c r="BM279" s="35"/>
      <c r="BN279" s="56"/>
      <c r="BO279" s="57"/>
      <c r="BP279" s="58"/>
      <c r="BQ279" s="35"/>
      <c r="BR279" s="56"/>
      <c r="BS279" s="57"/>
      <c r="BT279" s="58"/>
      <c r="BU279" s="35"/>
      <c r="BV279" s="56"/>
      <c r="BW279" s="57"/>
      <c r="BX279" s="58"/>
    </row>
    <row r="280" spans="1:76" x14ac:dyDescent="0.2">
      <c r="A280" s="4">
        <f t="shared" si="160"/>
        <v>2740000</v>
      </c>
      <c r="B280" s="4">
        <f t="shared" si="157"/>
        <v>2750000</v>
      </c>
      <c r="D280" s="7">
        <f t="shared" si="161"/>
        <v>10000</v>
      </c>
      <c r="E280" s="57">
        <v>4966</v>
      </c>
      <c r="F280" s="9">
        <f t="shared" si="151"/>
        <v>5034</v>
      </c>
      <c r="G280" s="58">
        <v>66098</v>
      </c>
      <c r="H280" s="9">
        <f t="shared" si="152"/>
        <v>13.310108739428111</v>
      </c>
      <c r="I280" s="9">
        <f t="shared" si="153"/>
        <v>6.6097999999999999</v>
      </c>
      <c r="J280" s="4"/>
      <c r="K280" s="59">
        <v>3129</v>
      </c>
      <c r="L280" s="27">
        <f t="shared" si="162"/>
        <v>6871</v>
      </c>
      <c r="M280" s="57">
        <v>21412</v>
      </c>
      <c r="N280" s="30">
        <f t="shared" si="163"/>
        <v>-21405.390200000002</v>
      </c>
      <c r="O280" s="35"/>
      <c r="P280" s="7">
        <f t="shared" si="164"/>
        <v>24541</v>
      </c>
      <c r="Q280" s="57">
        <v>1962</v>
      </c>
      <c r="R280" s="58">
        <v>853</v>
      </c>
      <c r="S280" s="4"/>
      <c r="T280" s="59">
        <v>73513</v>
      </c>
      <c r="U280" s="58">
        <v>807872</v>
      </c>
      <c r="V280" s="35"/>
      <c r="W280" s="7">
        <f t="shared" si="165"/>
        <v>881385</v>
      </c>
      <c r="X280" s="57">
        <v>528792</v>
      </c>
      <c r="Y280" s="58">
        <v>232016</v>
      </c>
      <c r="AA280" s="7">
        <f t="shared" si="154"/>
        <v>35.914795648099101</v>
      </c>
      <c r="AB280" s="4">
        <f t="shared" si="155"/>
        <v>269.51681957186543</v>
      </c>
      <c r="AC280" s="9">
        <f t="shared" si="156"/>
        <v>272</v>
      </c>
      <c r="AE280" s="7">
        <f t="shared" si="158"/>
        <v>184143361</v>
      </c>
      <c r="AF280" s="4">
        <f t="shared" si="170"/>
        <v>139090296</v>
      </c>
      <c r="AG280" s="9">
        <f t="shared" si="171"/>
        <v>48379824</v>
      </c>
      <c r="AI280" s="47">
        <f t="shared" si="142"/>
        <v>0.40748135772788396</v>
      </c>
      <c r="AJ280" s="48">
        <f t="shared" si="143"/>
        <v>5.0968399592252807</v>
      </c>
      <c r="AK280" s="49">
        <f t="shared" si="144"/>
        <v>11.723329425556859</v>
      </c>
      <c r="AM280" s="47">
        <f t="shared" si="145"/>
        <v>0.20235524224766718</v>
      </c>
      <c r="AN280" s="48">
        <f t="shared" si="146"/>
        <v>2.5310907237512743</v>
      </c>
      <c r="AO280" s="49">
        <f t="shared" si="147"/>
        <v>5.8218053927315356</v>
      </c>
      <c r="AQ280" s="59">
        <v>194100</v>
      </c>
      <c r="AR280" s="58">
        <v>5244232</v>
      </c>
      <c r="AS280" s="35"/>
      <c r="AT280" s="7">
        <f t="shared" si="166"/>
        <v>5438332</v>
      </c>
      <c r="AU280" s="57">
        <v>237635</v>
      </c>
      <c r="AV280" s="58">
        <v>219736</v>
      </c>
      <c r="AW280" s="35"/>
      <c r="AX280" s="7">
        <f t="shared" si="159"/>
        <v>676008698</v>
      </c>
      <c r="AY280" s="65">
        <f t="shared" si="172"/>
        <v>57819986</v>
      </c>
      <c r="AZ280" s="66">
        <f t="shared" si="173"/>
        <v>62165210</v>
      </c>
      <c r="BA280" s="35"/>
      <c r="BB280" s="7">
        <f t="shared" si="148"/>
        <v>221.60189071349987</v>
      </c>
      <c r="BC280" s="4">
        <f t="shared" si="149"/>
        <v>121.11875637104995</v>
      </c>
      <c r="BD280" s="9">
        <f t="shared" si="150"/>
        <v>257.60375146541617</v>
      </c>
      <c r="BE280" s="35"/>
      <c r="BF280" s="41">
        <f t="shared" si="167"/>
        <v>5.4102024099975554E-2</v>
      </c>
      <c r="BG280" s="43">
        <f t="shared" si="168"/>
        <v>2.9570008879650868E-2</v>
      </c>
      <c r="BH280" s="44">
        <f t="shared" si="169"/>
        <v>6.2891540885111369E-2</v>
      </c>
      <c r="BI280" s="35"/>
      <c r="BJ280" s="73" t="s">
        <v>47</v>
      </c>
      <c r="BK280" s="57"/>
      <c r="BL280" s="58"/>
      <c r="BM280" s="35"/>
      <c r="BN280" s="56"/>
      <c r="BO280" s="57"/>
      <c r="BP280" s="58"/>
      <c r="BQ280" s="35"/>
      <c r="BR280" s="56"/>
      <c r="BS280" s="57"/>
      <c r="BT280" s="58"/>
      <c r="BU280" s="35"/>
      <c r="BV280" s="56"/>
      <c r="BW280" s="57"/>
      <c r="BX280" s="58"/>
    </row>
    <row r="281" spans="1:76" x14ac:dyDescent="0.2">
      <c r="A281" s="4">
        <f t="shared" si="160"/>
        <v>2750000</v>
      </c>
      <c r="B281" s="4">
        <f t="shared" si="157"/>
        <v>2760000</v>
      </c>
      <c r="D281" s="7">
        <f t="shared" si="161"/>
        <v>10000</v>
      </c>
      <c r="E281" s="57">
        <v>5383</v>
      </c>
      <c r="F281" s="9">
        <f t="shared" si="151"/>
        <v>4617</v>
      </c>
      <c r="G281" s="58">
        <v>76263</v>
      </c>
      <c r="H281" s="9">
        <f t="shared" si="152"/>
        <v>14.167378785064091</v>
      </c>
      <c r="I281" s="9">
        <f t="shared" si="153"/>
        <v>7.6262999999999996</v>
      </c>
      <c r="J281" s="4"/>
      <c r="K281" s="59">
        <v>3670</v>
      </c>
      <c r="L281" s="27">
        <f t="shared" si="162"/>
        <v>6330</v>
      </c>
      <c r="M281" s="57">
        <v>26478</v>
      </c>
      <c r="N281" s="30">
        <f t="shared" si="163"/>
        <v>-26470.3737</v>
      </c>
      <c r="O281" s="35"/>
      <c r="P281" s="7">
        <f t="shared" si="164"/>
        <v>30148</v>
      </c>
      <c r="Q281" s="57">
        <v>1973</v>
      </c>
      <c r="R281" s="58">
        <v>947</v>
      </c>
      <c r="S281" s="4"/>
      <c r="T281" s="59">
        <v>91490</v>
      </c>
      <c r="U281" s="58">
        <v>946296</v>
      </c>
      <c r="V281" s="35"/>
      <c r="W281" s="7">
        <f t="shared" si="165"/>
        <v>1037786</v>
      </c>
      <c r="X281" s="57">
        <v>533208</v>
      </c>
      <c r="Y281" s="58">
        <v>257584</v>
      </c>
      <c r="AA281" s="7">
        <f t="shared" si="154"/>
        <v>34.423046304895848</v>
      </c>
      <c r="AB281" s="4">
        <f t="shared" si="155"/>
        <v>270.2524075012671</v>
      </c>
      <c r="AC281" s="9">
        <f t="shared" si="156"/>
        <v>272</v>
      </c>
      <c r="AE281" s="7">
        <f t="shared" si="158"/>
        <v>185181147</v>
      </c>
      <c r="AF281" s="4">
        <f t="shared" si="170"/>
        <v>139623504</v>
      </c>
      <c r="AG281" s="9">
        <f t="shared" si="171"/>
        <v>48637408</v>
      </c>
      <c r="AI281" s="47">
        <f t="shared" si="142"/>
        <v>0.33169696165583124</v>
      </c>
      <c r="AJ281" s="48">
        <f t="shared" si="143"/>
        <v>5.0684237202230102</v>
      </c>
      <c r="AK281" s="49">
        <f t="shared" si="144"/>
        <v>10.559662090813093</v>
      </c>
      <c r="AM281" s="47">
        <f t="shared" si="145"/>
        <v>0.17855247445933395</v>
      </c>
      <c r="AN281" s="48">
        <f t="shared" si="146"/>
        <v>2.7283324885960467</v>
      </c>
      <c r="AO281" s="49">
        <f t="shared" si="147"/>
        <v>5.6842661034846884</v>
      </c>
      <c r="AQ281" s="59">
        <v>243310</v>
      </c>
      <c r="AR281" s="58">
        <v>6514096</v>
      </c>
      <c r="AS281" s="35"/>
      <c r="AT281" s="7">
        <f t="shared" si="166"/>
        <v>6757406</v>
      </c>
      <c r="AU281" s="57">
        <v>257725</v>
      </c>
      <c r="AV281" s="58">
        <v>240411</v>
      </c>
      <c r="AW281" s="35"/>
      <c r="AX281" s="7">
        <f t="shared" si="159"/>
        <v>682766104</v>
      </c>
      <c r="AY281" s="65">
        <f t="shared" si="172"/>
        <v>58077711</v>
      </c>
      <c r="AZ281" s="66">
        <f t="shared" si="173"/>
        <v>62405621</v>
      </c>
      <c r="BA281" s="35"/>
      <c r="BB281" s="7">
        <f t="shared" si="148"/>
        <v>224.14110388748838</v>
      </c>
      <c r="BC281" s="4">
        <f t="shared" si="149"/>
        <v>130.62595032944753</v>
      </c>
      <c r="BD281" s="9">
        <f t="shared" si="150"/>
        <v>253.86589229144667</v>
      </c>
      <c r="BE281" s="35"/>
      <c r="BF281" s="41">
        <f t="shared" si="167"/>
        <v>5.4721949191281344E-2</v>
      </c>
      <c r="BG281" s="43">
        <f t="shared" si="168"/>
        <v>3.1891101154650277E-2</v>
      </c>
      <c r="BH281" s="44">
        <f t="shared" si="169"/>
        <v>6.1978977610216472E-2</v>
      </c>
      <c r="BI281" s="35"/>
      <c r="BJ281" s="73" t="s">
        <v>47</v>
      </c>
      <c r="BK281" s="57"/>
      <c r="BL281" s="58"/>
      <c r="BM281" s="35"/>
      <c r="BN281" s="56"/>
      <c r="BO281" s="57"/>
      <c r="BP281" s="58"/>
      <c r="BQ281" s="35"/>
      <c r="BR281" s="56"/>
      <c r="BS281" s="57"/>
      <c r="BT281" s="58"/>
      <c r="BU281" s="35"/>
      <c r="BV281" s="56"/>
      <c r="BW281" s="57"/>
      <c r="BX281" s="58"/>
    </row>
    <row r="282" spans="1:76" x14ac:dyDescent="0.2">
      <c r="A282" s="4">
        <f t="shared" si="160"/>
        <v>2760000</v>
      </c>
      <c r="B282" s="4">
        <f t="shared" si="157"/>
        <v>2770000</v>
      </c>
      <c r="D282" s="7">
        <f t="shared" si="161"/>
        <v>10000</v>
      </c>
      <c r="E282" s="57">
        <v>5383</v>
      </c>
      <c r="F282" s="9">
        <f t="shared" si="151"/>
        <v>4617</v>
      </c>
      <c r="G282" s="58">
        <v>65579</v>
      </c>
      <c r="H282" s="9">
        <f t="shared" si="152"/>
        <v>12.182611926435074</v>
      </c>
      <c r="I282" s="9">
        <f t="shared" si="153"/>
        <v>6.5579000000000001</v>
      </c>
      <c r="J282" s="4"/>
      <c r="K282" s="59">
        <v>3545</v>
      </c>
      <c r="L282" s="27">
        <f t="shared" si="162"/>
        <v>6455</v>
      </c>
      <c r="M282" s="57">
        <v>23035</v>
      </c>
      <c r="N282" s="30">
        <f t="shared" si="163"/>
        <v>-23028.4421</v>
      </c>
      <c r="O282" s="35"/>
      <c r="P282" s="7">
        <f t="shared" si="164"/>
        <v>26580</v>
      </c>
      <c r="Q282" s="57">
        <v>1974</v>
      </c>
      <c r="R282" s="58">
        <v>836</v>
      </c>
      <c r="S282" s="4"/>
      <c r="T282" s="59">
        <v>89656</v>
      </c>
      <c r="U282" s="58">
        <v>921608</v>
      </c>
      <c r="V282" s="35"/>
      <c r="W282" s="7">
        <f t="shared" si="165"/>
        <v>1011264</v>
      </c>
      <c r="X282" s="57">
        <v>532808</v>
      </c>
      <c r="Y282" s="58">
        <v>227392</v>
      </c>
      <c r="AA282" s="7">
        <f t="shared" si="154"/>
        <v>38.04604966139955</v>
      </c>
      <c r="AB282" s="4">
        <f t="shared" si="155"/>
        <v>269.91286727456941</v>
      </c>
      <c r="AC282" s="9">
        <f t="shared" si="156"/>
        <v>272</v>
      </c>
      <c r="AE282" s="7">
        <f t="shared" si="158"/>
        <v>186192411</v>
      </c>
      <c r="AF282" s="4">
        <f t="shared" si="170"/>
        <v>140156312</v>
      </c>
      <c r="AG282" s="9">
        <f t="shared" si="171"/>
        <v>48864800</v>
      </c>
      <c r="AI282" s="47">
        <f t="shared" si="142"/>
        <v>0.3762227238525207</v>
      </c>
      <c r="AJ282" s="48">
        <f t="shared" si="143"/>
        <v>5.0658561296859173</v>
      </c>
      <c r="AK282" s="49">
        <f t="shared" si="144"/>
        <v>11.961722488038278</v>
      </c>
      <c r="AM282" s="47">
        <f t="shared" si="145"/>
        <v>0.2025206922498119</v>
      </c>
      <c r="AN282" s="48">
        <f t="shared" si="146"/>
        <v>2.726950354609929</v>
      </c>
      <c r="AO282" s="49">
        <f t="shared" si="147"/>
        <v>6.4389952153110048</v>
      </c>
      <c r="AQ282" s="59">
        <v>224787</v>
      </c>
      <c r="AR282" s="58">
        <v>5780056</v>
      </c>
      <c r="AS282" s="35"/>
      <c r="AT282" s="7">
        <f t="shared" si="166"/>
        <v>6004843</v>
      </c>
      <c r="AU282" s="57">
        <v>227173</v>
      </c>
      <c r="AV282" s="58">
        <v>207074</v>
      </c>
      <c r="AW282" s="35"/>
      <c r="AX282" s="7">
        <f t="shared" si="159"/>
        <v>688770947</v>
      </c>
      <c r="AY282" s="65">
        <f t="shared" si="172"/>
        <v>58304884</v>
      </c>
      <c r="AZ282" s="66">
        <f t="shared" si="173"/>
        <v>62612695</v>
      </c>
      <c r="BA282" s="35"/>
      <c r="BB282" s="7">
        <f t="shared" si="148"/>
        <v>225.91583897667419</v>
      </c>
      <c r="BC282" s="4">
        <f t="shared" si="149"/>
        <v>115.08257345491388</v>
      </c>
      <c r="BD282" s="9">
        <f t="shared" si="150"/>
        <v>247.69617224880383</v>
      </c>
      <c r="BE282" s="35"/>
      <c r="BF282" s="41">
        <f t="shared" si="167"/>
        <v>5.5155234125164598E-2</v>
      </c>
      <c r="BG282" s="43">
        <f t="shared" si="168"/>
        <v>2.8096331409891085E-2</v>
      </c>
      <c r="BH282" s="44">
        <f t="shared" si="169"/>
        <v>6.0472698302930623E-2</v>
      </c>
      <c r="BI282" s="35"/>
      <c r="BJ282" s="73" t="s">
        <v>47</v>
      </c>
      <c r="BK282" s="57"/>
      <c r="BL282" s="58"/>
      <c r="BM282" s="35"/>
      <c r="BN282" s="56"/>
      <c r="BO282" s="57"/>
      <c r="BP282" s="58"/>
      <c r="BQ282" s="35"/>
      <c r="BR282" s="56"/>
      <c r="BS282" s="57"/>
      <c r="BT282" s="58"/>
      <c r="BU282" s="35"/>
      <c r="BV282" s="56"/>
      <c r="BW282" s="57"/>
      <c r="BX282" s="58"/>
    </row>
    <row r="283" spans="1:76" x14ac:dyDescent="0.2">
      <c r="A283" s="4">
        <f t="shared" si="160"/>
        <v>2770000</v>
      </c>
      <c r="B283" s="4">
        <f t="shared" si="157"/>
        <v>2780000</v>
      </c>
      <c r="D283" s="7">
        <f t="shared" si="161"/>
        <v>10000</v>
      </c>
      <c r="E283" s="57">
        <v>5619</v>
      </c>
      <c r="F283" s="9">
        <f t="shared" si="151"/>
        <v>4381</v>
      </c>
      <c r="G283" s="58">
        <v>67049</v>
      </c>
      <c r="H283" s="9">
        <f t="shared" si="152"/>
        <v>11.932550275849795</v>
      </c>
      <c r="I283" s="9">
        <f t="shared" si="153"/>
        <v>6.7049000000000003</v>
      </c>
      <c r="J283" s="4"/>
      <c r="K283" s="59">
        <v>3613</v>
      </c>
      <c r="L283" s="27">
        <f t="shared" si="162"/>
        <v>6387</v>
      </c>
      <c r="M283" s="57">
        <v>19371</v>
      </c>
      <c r="N283" s="30">
        <f t="shared" si="163"/>
        <v>-19364.295099999999</v>
      </c>
      <c r="O283" s="35"/>
      <c r="P283" s="7">
        <f t="shared" si="164"/>
        <v>22984</v>
      </c>
      <c r="Q283" s="57">
        <v>1984</v>
      </c>
      <c r="R283" s="58">
        <v>887</v>
      </c>
      <c r="S283" s="4"/>
      <c r="T283" s="59">
        <v>80112</v>
      </c>
      <c r="U283" s="58">
        <v>936968</v>
      </c>
      <c r="V283" s="35"/>
      <c r="W283" s="7">
        <f t="shared" si="165"/>
        <v>1017080</v>
      </c>
      <c r="X283" s="57">
        <v>535224</v>
      </c>
      <c r="Y283" s="58">
        <v>241264</v>
      </c>
      <c r="AA283" s="7">
        <f t="shared" si="154"/>
        <v>44.251653324051517</v>
      </c>
      <c r="AB283" s="4">
        <f t="shared" si="155"/>
        <v>269.77016129032256</v>
      </c>
      <c r="AC283" s="9">
        <f t="shared" si="156"/>
        <v>272</v>
      </c>
      <c r="AE283" s="7">
        <f t="shared" si="158"/>
        <v>187209491</v>
      </c>
      <c r="AF283" s="4">
        <f t="shared" si="170"/>
        <v>140691536</v>
      </c>
      <c r="AG283" s="9">
        <f t="shared" si="171"/>
        <v>49106064</v>
      </c>
      <c r="AI283" s="47">
        <f t="shared" si="142"/>
        <v>0.43508527671423597</v>
      </c>
      <c r="AJ283" s="48">
        <f t="shared" si="143"/>
        <v>5.040322580645161</v>
      </c>
      <c r="AK283" s="49">
        <f t="shared" si="144"/>
        <v>11.273957158962796</v>
      </c>
      <c r="AM283" s="47">
        <f t="shared" si="145"/>
        <v>0.24447441698572919</v>
      </c>
      <c r="AN283" s="48">
        <f t="shared" si="146"/>
        <v>2.832157258064516</v>
      </c>
      <c r="AO283" s="49">
        <f t="shared" si="147"/>
        <v>6.3348365276211949</v>
      </c>
      <c r="AQ283" s="59">
        <v>179517</v>
      </c>
      <c r="AR283" s="58">
        <v>4927968</v>
      </c>
      <c r="AS283" s="35"/>
      <c r="AT283" s="7">
        <f t="shared" si="166"/>
        <v>5107485</v>
      </c>
      <c r="AU283" s="57">
        <v>241703</v>
      </c>
      <c r="AV283" s="58">
        <v>223263</v>
      </c>
      <c r="AW283" s="35"/>
      <c r="AX283" s="7">
        <f t="shared" si="159"/>
        <v>693878432</v>
      </c>
      <c r="AY283" s="65">
        <f t="shared" si="172"/>
        <v>58546587</v>
      </c>
      <c r="AZ283" s="66">
        <f t="shared" si="173"/>
        <v>62835958</v>
      </c>
      <c r="BA283" s="35"/>
      <c r="BB283" s="7">
        <f t="shared" si="148"/>
        <v>222.21915245388095</v>
      </c>
      <c r="BC283" s="4">
        <f t="shared" si="149"/>
        <v>121.82610887096774</v>
      </c>
      <c r="BD283" s="9">
        <f t="shared" si="150"/>
        <v>251.70574971815108</v>
      </c>
      <c r="BE283" s="35"/>
      <c r="BF283" s="41">
        <f t="shared" si="167"/>
        <v>5.4252722767060779E-2</v>
      </c>
      <c r="BG283" s="43">
        <f t="shared" si="168"/>
        <v>2.9742702361076109E-2</v>
      </c>
      <c r="BH283" s="44">
        <f t="shared" si="169"/>
        <v>6.1451599052282979E-2</v>
      </c>
      <c r="BI283" s="35"/>
      <c r="BJ283" s="73" t="s">
        <v>47</v>
      </c>
      <c r="BK283" s="57"/>
      <c r="BL283" s="58"/>
      <c r="BM283" s="35"/>
      <c r="BN283" s="56"/>
      <c r="BO283" s="57"/>
      <c r="BP283" s="58"/>
      <c r="BQ283" s="35"/>
      <c r="BR283" s="56"/>
      <c r="BS283" s="57"/>
      <c r="BT283" s="58"/>
      <c r="BU283" s="35"/>
      <c r="BV283" s="56"/>
      <c r="BW283" s="57"/>
      <c r="BX283" s="58"/>
    </row>
    <row r="284" spans="1:76" x14ac:dyDescent="0.2">
      <c r="A284" s="4">
        <f t="shared" si="160"/>
        <v>2780000</v>
      </c>
      <c r="B284" s="4">
        <f t="shared" si="157"/>
        <v>2790000</v>
      </c>
      <c r="D284" s="7">
        <f t="shared" si="161"/>
        <v>10000</v>
      </c>
      <c r="E284" s="57">
        <v>5647</v>
      </c>
      <c r="F284" s="9">
        <f t="shared" si="151"/>
        <v>4353</v>
      </c>
      <c r="G284" s="58">
        <v>65134</v>
      </c>
      <c r="H284" s="9">
        <f t="shared" si="152"/>
        <v>11.534265981937311</v>
      </c>
      <c r="I284" s="9">
        <f t="shared" si="153"/>
        <v>6.5133999999999999</v>
      </c>
      <c r="J284" s="4"/>
      <c r="K284" s="59">
        <v>3433</v>
      </c>
      <c r="L284" s="27">
        <f t="shared" si="162"/>
        <v>6567</v>
      </c>
      <c r="M284" s="57">
        <v>18782</v>
      </c>
      <c r="N284" s="30">
        <f t="shared" si="163"/>
        <v>-18775.4866</v>
      </c>
      <c r="O284" s="35"/>
      <c r="P284" s="7">
        <f t="shared" si="164"/>
        <v>22215</v>
      </c>
      <c r="Q284" s="57">
        <v>1984</v>
      </c>
      <c r="R284" s="58">
        <v>871</v>
      </c>
      <c r="S284" s="4"/>
      <c r="T284" s="59">
        <v>75971</v>
      </c>
      <c r="U284" s="58">
        <v>892832</v>
      </c>
      <c r="V284" s="35"/>
      <c r="W284" s="7">
        <f t="shared" si="165"/>
        <v>968803</v>
      </c>
      <c r="X284" s="57">
        <v>535928</v>
      </c>
      <c r="Y284" s="58">
        <v>236912</v>
      </c>
      <c r="AA284" s="7">
        <f t="shared" si="154"/>
        <v>43.61030835021382</v>
      </c>
      <c r="AB284" s="4">
        <f t="shared" si="155"/>
        <v>270.125</v>
      </c>
      <c r="AC284" s="9">
        <f t="shared" si="156"/>
        <v>272</v>
      </c>
      <c r="AE284" s="7">
        <f t="shared" si="158"/>
        <v>188178294</v>
      </c>
      <c r="AF284" s="4">
        <f t="shared" si="170"/>
        <v>141227464</v>
      </c>
      <c r="AG284" s="9">
        <f t="shared" si="171"/>
        <v>49342976</v>
      </c>
      <c r="AI284" s="47">
        <f t="shared" si="142"/>
        <v>0.45014629754670266</v>
      </c>
      <c r="AJ284" s="48">
        <f t="shared" si="143"/>
        <v>5.040322580645161</v>
      </c>
      <c r="AK284" s="49">
        <f t="shared" si="144"/>
        <v>11.481056257175661</v>
      </c>
      <c r="AM284" s="47">
        <f t="shared" si="145"/>
        <v>0.254197614224623</v>
      </c>
      <c r="AN284" s="48">
        <f t="shared" si="146"/>
        <v>2.8462701612903225</v>
      </c>
      <c r="AO284" s="49">
        <f t="shared" si="147"/>
        <v>6.4833524684270953</v>
      </c>
      <c r="AQ284" s="59">
        <v>179454</v>
      </c>
      <c r="AR284" s="58">
        <v>4772840</v>
      </c>
      <c r="AS284" s="35"/>
      <c r="AT284" s="7">
        <f t="shared" si="166"/>
        <v>4952294</v>
      </c>
      <c r="AU284" s="57">
        <v>235323</v>
      </c>
      <c r="AV284" s="58">
        <v>214089</v>
      </c>
      <c r="AW284" s="35"/>
      <c r="AX284" s="7">
        <f t="shared" si="159"/>
        <v>698830726</v>
      </c>
      <c r="AY284" s="65">
        <f t="shared" si="172"/>
        <v>58781910</v>
      </c>
      <c r="AZ284" s="66">
        <f t="shared" si="173"/>
        <v>63050047</v>
      </c>
      <c r="BA284" s="35"/>
      <c r="BB284" s="7">
        <f t="shared" si="148"/>
        <v>222.92568084627504</v>
      </c>
      <c r="BC284" s="4">
        <f t="shared" si="149"/>
        <v>118.61038306451613</v>
      </c>
      <c r="BD284" s="9">
        <f t="shared" si="150"/>
        <v>245.796785304248</v>
      </c>
      <c r="BE284" s="35"/>
      <c r="BF284" s="41">
        <f t="shared" si="167"/>
        <v>5.4425215050360118E-2</v>
      </c>
      <c r="BG284" s="43">
        <f t="shared" si="168"/>
        <v>2.8957613052860383E-2</v>
      </c>
      <c r="BH284" s="44">
        <f t="shared" si="169"/>
        <v>6.0008980787169923E-2</v>
      </c>
      <c r="BI284" s="35"/>
      <c r="BJ284" s="73" t="s">
        <v>47</v>
      </c>
      <c r="BK284" s="57"/>
      <c r="BL284" s="58"/>
      <c r="BM284" s="35"/>
      <c r="BN284" s="56"/>
      <c r="BO284" s="57"/>
      <c r="BP284" s="58"/>
      <c r="BQ284" s="35"/>
      <c r="BR284" s="56"/>
      <c r="BS284" s="57"/>
      <c r="BT284" s="58"/>
      <c r="BU284" s="35"/>
      <c r="BV284" s="56"/>
      <c r="BW284" s="57"/>
      <c r="BX284" s="58"/>
    </row>
    <row r="285" spans="1:76" x14ac:dyDescent="0.2">
      <c r="A285" s="4">
        <f t="shared" si="160"/>
        <v>2790000</v>
      </c>
      <c r="B285" s="4">
        <f t="shared" si="157"/>
        <v>2800000</v>
      </c>
      <c r="D285" s="7">
        <f t="shared" si="161"/>
        <v>10000</v>
      </c>
      <c r="E285" s="57">
        <v>6046</v>
      </c>
      <c r="F285" s="9">
        <f t="shared" si="151"/>
        <v>3954</v>
      </c>
      <c r="G285" s="58">
        <v>65905</v>
      </c>
      <c r="H285" s="9">
        <f t="shared" si="152"/>
        <v>10.900595434998346</v>
      </c>
      <c r="I285" s="9">
        <f t="shared" si="153"/>
        <v>6.5904999999999996</v>
      </c>
      <c r="J285" s="4"/>
      <c r="K285" s="59">
        <v>3703</v>
      </c>
      <c r="L285" s="27">
        <f t="shared" si="162"/>
        <v>6297</v>
      </c>
      <c r="M285" s="57">
        <v>18799</v>
      </c>
      <c r="N285" s="30">
        <f t="shared" si="163"/>
        <v>-18792.409500000002</v>
      </c>
      <c r="O285" s="35"/>
      <c r="P285" s="7">
        <f t="shared" si="164"/>
        <v>22502</v>
      </c>
      <c r="Q285" s="57">
        <v>1984</v>
      </c>
      <c r="R285" s="58">
        <v>884</v>
      </c>
      <c r="S285" s="4"/>
      <c r="T285" s="59">
        <v>78870</v>
      </c>
      <c r="U285" s="58">
        <v>956368</v>
      </c>
      <c r="V285" s="35"/>
      <c r="W285" s="7">
        <f t="shared" si="165"/>
        <v>1035238</v>
      </c>
      <c r="X285" s="57">
        <v>535744</v>
      </c>
      <c r="Y285" s="58">
        <v>240448</v>
      </c>
      <c r="AA285" s="7">
        <f t="shared" si="154"/>
        <v>46.006488312150033</v>
      </c>
      <c r="AB285" s="4">
        <f t="shared" si="155"/>
        <v>270.03225806451616</v>
      </c>
      <c r="AC285" s="9">
        <f t="shared" si="156"/>
        <v>272</v>
      </c>
      <c r="AE285" s="7">
        <f t="shared" si="158"/>
        <v>189213532</v>
      </c>
      <c r="AF285" s="4">
        <f t="shared" si="170"/>
        <v>141763208</v>
      </c>
      <c r="AG285" s="9">
        <f t="shared" si="171"/>
        <v>49583424</v>
      </c>
      <c r="AI285" s="47">
        <f t="shared" si="142"/>
        <v>0.44440494178295264</v>
      </c>
      <c r="AJ285" s="48">
        <f t="shared" si="143"/>
        <v>5.040322580645161</v>
      </c>
      <c r="AK285" s="49">
        <f t="shared" si="144"/>
        <v>11.312217194570136</v>
      </c>
      <c r="AM285" s="47">
        <f t="shared" si="145"/>
        <v>0.26868722780197318</v>
      </c>
      <c r="AN285" s="48">
        <f t="shared" si="146"/>
        <v>3.0473790322580645</v>
      </c>
      <c r="AO285" s="49">
        <f t="shared" si="147"/>
        <v>6.8393665158371038</v>
      </c>
      <c r="AQ285" s="59">
        <v>176553</v>
      </c>
      <c r="AR285" s="58">
        <v>4782544</v>
      </c>
      <c r="AS285" s="35"/>
      <c r="AT285" s="7">
        <f t="shared" si="166"/>
        <v>4959097</v>
      </c>
      <c r="AU285" s="57">
        <v>236585</v>
      </c>
      <c r="AV285" s="58">
        <v>220087</v>
      </c>
      <c r="AW285" s="35"/>
      <c r="AX285" s="7">
        <f t="shared" si="159"/>
        <v>703789823</v>
      </c>
      <c r="AY285" s="65">
        <f t="shared" si="172"/>
        <v>59018495</v>
      </c>
      <c r="AZ285" s="66">
        <f t="shared" si="173"/>
        <v>63270134</v>
      </c>
      <c r="BA285" s="35"/>
      <c r="BB285" s="7">
        <f t="shared" si="148"/>
        <v>220.3847213581015</v>
      </c>
      <c r="BC285" s="4">
        <f t="shared" si="149"/>
        <v>119.24647177419355</v>
      </c>
      <c r="BD285" s="9">
        <f t="shared" si="150"/>
        <v>248.96719457013575</v>
      </c>
      <c r="BE285" s="35"/>
      <c r="BF285" s="41">
        <f t="shared" si="167"/>
        <v>5.3804863612817749E-2</v>
      </c>
      <c r="BG285" s="43">
        <f t="shared" si="168"/>
        <v>2.9112908147996473E-2</v>
      </c>
      <c r="BH285" s="44">
        <f t="shared" si="169"/>
        <v>6.0783006486849547E-2</v>
      </c>
      <c r="BI285" s="35"/>
      <c r="BJ285" s="73" t="s">
        <v>47</v>
      </c>
      <c r="BK285" s="57"/>
      <c r="BL285" s="58"/>
      <c r="BM285" s="35"/>
      <c r="BN285" s="56"/>
      <c r="BO285" s="57"/>
      <c r="BP285" s="58"/>
      <c r="BQ285" s="35"/>
      <c r="BR285" s="56"/>
      <c r="BS285" s="57"/>
      <c r="BT285" s="58"/>
      <c r="BU285" s="35"/>
      <c r="BV285" s="56"/>
      <c r="BW285" s="57"/>
      <c r="BX285" s="58"/>
    </row>
    <row r="286" spans="1:76" x14ac:dyDescent="0.2">
      <c r="A286" s="4">
        <f t="shared" si="160"/>
        <v>2800000</v>
      </c>
      <c r="B286" s="4">
        <f t="shared" si="157"/>
        <v>2810000</v>
      </c>
      <c r="D286" s="7">
        <f t="shared" si="161"/>
        <v>10000</v>
      </c>
      <c r="E286" s="57">
        <v>6422</v>
      </c>
      <c r="F286" s="9">
        <f t="shared" si="151"/>
        <v>3578</v>
      </c>
      <c r="G286" s="58">
        <v>77224</v>
      </c>
      <c r="H286" s="9">
        <f t="shared" si="152"/>
        <v>12.024914356898163</v>
      </c>
      <c r="I286" s="9">
        <f t="shared" si="153"/>
        <v>7.7224000000000004</v>
      </c>
      <c r="J286" s="4"/>
      <c r="K286" s="59">
        <v>4524</v>
      </c>
      <c r="L286" s="27">
        <f t="shared" si="162"/>
        <v>5476</v>
      </c>
      <c r="M286" s="57">
        <v>28497</v>
      </c>
      <c r="N286" s="30">
        <f t="shared" si="163"/>
        <v>-28489.277600000001</v>
      </c>
      <c r="O286" s="35"/>
      <c r="P286" s="7">
        <f t="shared" si="164"/>
        <v>33021</v>
      </c>
      <c r="Q286" s="57">
        <v>1991</v>
      </c>
      <c r="R286" s="58">
        <v>906</v>
      </c>
      <c r="S286" s="4"/>
      <c r="T286" s="59">
        <v>112117</v>
      </c>
      <c r="U286" s="58">
        <v>1162000</v>
      </c>
      <c r="V286" s="35"/>
      <c r="W286" s="7">
        <f t="shared" si="165"/>
        <v>1274117</v>
      </c>
      <c r="X286" s="57">
        <v>538888</v>
      </c>
      <c r="Y286" s="58">
        <v>246432</v>
      </c>
      <c r="AA286" s="7">
        <f t="shared" si="154"/>
        <v>38.58505193664638</v>
      </c>
      <c r="AB286" s="4">
        <f t="shared" si="155"/>
        <v>270.66197890507283</v>
      </c>
      <c r="AC286" s="9">
        <f t="shared" si="156"/>
        <v>272</v>
      </c>
      <c r="AE286" s="7">
        <f t="shared" si="158"/>
        <v>190487649</v>
      </c>
      <c r="AF286" s="4">
        <f t="shared" si="170"/>
        <v>142302096</v>
      </c>
      <c r="AG286" s="9">
        <f t="shared" si="171"/>
        <v>49829856</v>
      </c>
      <c r="AI286" s="47">
        <f t="shared" si="142"/>
        <v>0.30283758820144757</v>
      </c>
      <c r="AJ286" s="48">
        <f t="shared" si="143"/>
        <v>5.022601707684581</v>
      </c>
      <c r="AK286" s="49">
        <f t="shared" si="144"/>
        <v>11.037527593818984</v>
      </c>
      <c r="AM286" s="47">
        <f t="shared" si="145"/>
        <v>0.19448229914296963</v>
      </c>
      <c r="AN286" s="48">
        <f t="shared" si="146"/>
        <v>3.2255148166750378</v>
      </c>
      <c r="AO286" s="49">
        <f t="shared" si="147"/>
        <v>7.0883002207505514</v>
      </c>
      <c r="AQ286" s="59">
        <v>294389</v>
      </c>
      <c r="AR286" s="58">
        <v>6985264</v>
      </c>
      <c r="AS286" s="35"/>
      <c r="AT286" s="7">
        <f t="shared" si="166"/>
        <v>7279653</v>
      </c>
      <c r="AU286" s="57">
        <v>239219</v>
      </c>
      <c r="AV286" s="58">
        <v>218297</v>
      </c>
      <c r="AW286" s="35"/>
      <c r="AX286" s="7">
        <f t="shared" si="159"/>
        <v>711069476</v>
      </c>
      <c r="AY286" s="65">
        <f t="shared" si="172"/>
        <v>59257714</v>
      </c>
      <c r="AZ286" s="66">
        <f t="shared" si="173"/>
        <v>63488431</v>
      </c>
      <c r="BA286" s="35"/>
      <c r="BB286" s="7">
        <f t="shared" si="148"/>
        <v>220.45525574634323</v>
      </c>
      <c r="BC286" s="4">
        <f t="shared" si="149"/>
        <v>120.15017579105977</v>
      </c>
      <c r="BD286" s="9">
        <f t="shared" si="150"/>
        <v>240.94591611479029</v>
      </c>
      <c r="BE286" s="35"/>
      <c r="BF286" s="41">
        <f t="shared" si="167"/>
        <v>5.3822083922447077E-2</v>
      </c>
      <c r="BG286" s="43">
        <f t="shared" si="168"/>
        <v>2.9333539011489201E-2</v>
      </c>
      <c r="BH286" s="44">
        <f t="shared" si="169"/>
        <v>5.8824686551462474E-2</v>
      </c>
      <c r="BI286" s="35"/>
      <c r="BJ286" s="73" t="s">
        <v>47</v>
      </c>
      <c r="BK286" s="57"/>
      <c r="BL286" s="58"/>
      <c r="BM286" s="35"/>
      <c r="BN286" s="56"/>
      <c r="BO286" s="57"/>
      <c r="BP286" s="58"/>
      <c r="BQ286" s="35"/>
      <c r="BR286" s="56"/>
      <c r="BS286" s="57"/>
      <c r="BT286" s="58"/>
      <c r="BU286" s="35"/>
      <c r="BV286" s="56"/>
      <c r="BW286" s="57"/>
      <c r="BX286" s="58"/>
    </row>
    <row r="287" spans="1:76" x14ac:dyDescent="0.2">
      <c r="A287" s="4">
        <f t="shared" si="160"/>
        <v>2810000</v>
      </c>
      <c r="B287" s="4">
        <f t="shared" si="157"/>
        <v>2820000</v>
      </c>
      <c r="D287" s="7">
        <f t="shared" si="161"/>
        <v>10000</v>
      </c>
      <c r="E287" s="57">
        <v>6254</v>
      </c>
      <c r="F287" s="9">
        <f t="shared" si="151"/>
        <v>3746</v>
      </c>
      <c r="G287" s="58">
        <v>78508</v>
      </c>
      <c r="H287" s="9">
        <f t="shared" si="152"/>
        <v>12.553245922609531</v>
      </c>
      <c r="I287" s="9">
        <f t="shared" si="153"/>
        <v>7.8507999999999996</v>
      </c>
      <c r="J287" s="4"/>
      <c r="K287" s="59">
        <v>4272</v>
      </c>
      <c r="L287" s="27">
        <f t="shared" si="162"/>
        <v>5728</v>
      </c>
      <c r="M287" s="57">
        <v>25540</v>
      </c>
      <c r="N287" s="30">
        <f t="shared" si="163"/>
        <v>-25532.1492</v>
      </c>
      <c r="O287" s="35"/>
      <c r="P287" s="7">
        <f t="shared" si="164"/>
        <v>29812</v>
      </c>
      <c r="Q287" s="57">
        <v>1992</v>
      </c>
      <c r="R287" s="58">
        <v>943</v>
      </c>
      <c r="S287" s="4"/>
      <c r="T287" s="59">
        <v>99537</v>
      </c>
      <c r="U287" s="58">
        <v>1099504</v>
      </c>
      <c r="V287" s="35"/>
      <c r="W287" s="7">
        <f t="shared" si="165"/>
        <v>1199041</v>
      </c>
      <c r="X287" s="57">
        <v>538520</v>
      </c>
      <c r="Y287" s="58">
        <v>256496</v>
      </c>
      <c r="AA287" s="7">
        <f t="shared" si="154"/>
        <v>40.220079162753251</v>
      </c>
      <c r="AB287" s="4">
        <f t="shared" si="155"/>
        <v>270.34136546184737</v>
      </c>
      <c r="AC287" s="9">
        <f t="shared" si="156"/>
        <v>272</v>
      </c>
      <c r="AE287" s="7">
        <f t="shared" si="158"/>
        <v>191686690</v>
      </c>
      <c r="AF287" s="4">
        <f t="shared" si="170"/>
        <v>142840616</v>
      </c>
      <c r="AG287" s="9">
        <f t="shared" si="171"/>
        <v>50086352</v>
      </c>
      <c r="AI287" s="47">
        <f t="shared" si="142"/>
        <v>0.3354353951428955</v>
      </c>
      <c r="AJ287" s="48">
        <f t="shared" si="143"/>
        <v>5.0200803212851408</v>
      </c>
      <c r="AK287" s="49">
        <f t="shared" si="144"/>
        <v>10.604453870625663</v>
      </c>
      <c r="AM287" s="47">
        <f t="shared" si="145"/>
        <v>0.20978129612236684</v>
      </c>
      <c r="AN287" s="48">
        <f t="shared" si="146"/>
        <v>3.1395582329317269</v>
      </c>
      <c r="AO287" s="49">
        <f t="shared" si="147"/>
        <v>6.6320254506892891</v>
      </c>
      <c r="AQ287" s="59">
        <v>255311</v>
      </c>
      <c r="AR287" s="58">
        <v>6376008</v>
      </c>
      <c r="AS287" s="35"/>
      <c r="AT287" s="7">
        <f t="shared" si="166"/>
        <v>6631319</v>
      </c>
      <c r="AU287" s="57">
        <v>250566</v>
      </c>
      <c r="AV287" s="58">
        <v>234209</v>
      </c>
      <c r="AW287" s="35"/>
      <c r="AX287" s="7">
        <f t="shared" si="159"/>
        <v>717700795</v>
      </c>
      <c r="AY287" s="65">
        <f t="shared" si="172"/>
        <v>59508280</v>
      </c>
      <c r="AZ287" s="66">
        <f t="shared" si="173"/>
        <v>63722640</v>
      </c>
      <c r="BA287" s="35"/>
      <c r="BB287" s="7">
        <f t="shared" si="148"/>
        <v>222.43791090835904</v>
      </c>
      <c r="BC287" s="4">
        <f t="shared" si="149"/>
        <v>125.78614457831326</v>
      </c>
      <c r="BD287" s="9">
        <f t="shared" si="150"/>
        <v>248.36585365853659</v>
      </c>
      <c r="BE287" s="35"/>
      <c r="BF287" s="41">
        <f t="shared" si="167"/>
        <v>5.4306130592861095E-2</v>
      </c>
      <c r="BG287" s="43">
        <f t="shared" si="168"/>
        <v>3.070950795368976E-2</v>
      </c>
      <c r="BH287" s="44">
        <f t="shared" si="169"/>
        <v>6.0636194740853661E-2</v>
      </c>
      <c r="BI287" s="35"/>
      <c r="BJ287" s="73" t="s">
        <v>47</v>
      </c>
      <c r="BK287" s="57"/>
      <c r="BL287" s="58"/>
      <c r="BM287" s="35"/>
      <c r="BN287" s="56"/>
      <c r="BO287" s="57"/>
      <c r="BP287" s="58"/>
      <c r="BQ287" s="35"/>
      <c r="BR287" s="56"/>
      <c r="BS287" s="57"/>
      <c r="BT287" s="58"/>
      <c r="BU287" s="35"/>
      <c r="BV287" s="56"/>
      <c r="BW287" s="57"/>
      <c r="BX287" s="58"/>
    </row>
    <row r="288" spans="1:76" x14ac:dyDescent="0.2">
      <c r="A288" s="4">
        <f t="shared" si="160"/>
        <v>2820000</v>
      </c>
      <c r="B288" s="4">
        <f t="shared" si="157"/>
        <v>2830000</v>
      </c>
      <c r="D288" s="7">
        <f t="shared" si="161"/>
        <v>10000</v>
      </c>
      <c r="E288" s="57">
        <v>6202</v>
      </c>
      <c r="F288" s="9">
        <f t="shared" si="151"/>
        <v>3798</v>
      </c>
      <c r="G288" s="58">
        <v>61661</v>
      </c>
      <c r="H288" s="9">
        <f t="shared" si="152"/>
        <v>9.9421154466301189</v>
      </c>
      <c r="I288" s="9">
        <f t="shared" si="153"/>
        <v>6.1661000000000001</v>
      </c>
      <c r="J288" s="4"/>
      <c r="K288" s="59">
        <v>3417</v>
      </c>
      <c r="L288" s="27">
        <f t="shared" si="162"/>
        <v>6583</v>
      </c>
      <c r="M288" s="57">
        <v>17867</v>
      </c>
      <c r="N288" s="30">
        <f t="shared" si="163"/>
        <v>-17860.833900000001</v>
      </c>
      <c r="O288" s="35"/>
      <c r="P288" s="7">
        <f t="shared" si="164"/>
        <v>21284</v>
      </c>
      <c r="Q288" s="57">
        <v>1981</v>
      </c>
      <c r="R288" s="58">
        <v>814</v>
      </c>
      <c r="S288" s="4"/>
      <c r="T288" s="59">
        <v>70636</v>
      </c>
      <c r="U288" s="58">
        <v>883592</v>
      </c>
      <c r="V288" s="35"/>
      <c r="W288" s="7">
        <f t="shared" si="165"/>
        <v>954228</v>
      </c>
      <c r="X288" s="57">
        <v>535040</v>
      </c>
      <c r="Y288" s="58">
        <v>221408</v>
      </c>
      <c r="AA288" s="7">
        <f t="shared" si="154"/>
        <v>44.833114076301449</v>
      </c>
      <c r="AB288" s="4">
        <f t="shared" si="155"/>
        <v>270.08581524482582</v>
      </c>
      <c r="AC288" s="9">
        <f t="shared" si="156"/>
        <v>272</v>
      </c>
      <c r="AE288" s="7">
        <f t="shared" si="158"/>
        <v>192640918</v>
      </c>
      <c r="AF288" s="4">
        <f t="shared" si="170"/>
        <v>143375656</v>
      </c>
      <c r="AG288" s="9">
        <f t="shared" si="171"/>
        <v>50307760</v>
      </c>
      <c r="AI288" s="47">
        <f t="shared" si="142"/>
        <v>0.46983649689907914</v>
      </c>
      <c r="AJ288" s="48">
        <f t="shared" si="143"/>
        <v>5.0479555779909138</v>
      </c>
      <c r="AK288" s="49">
        <f t="shared" si="144"/>
        <v>12.285012285012286</v>
      </c>
      <c r="AM288" s="47">
        <f t="shared" si="145"/>
        <v>0.29139259537680889</v>
      </c>
      <c r="AN288" s="48">
        <f t="shared" si="146"/>
        <v>3.1307420494699647</v>
      </c>
      <c r="AO288" s="49">
        <f t="shared" si="147"/>
        <v>7.6191646191646187</v>
      </c>
      <c r="AQ288" s="59">
        <v>170232</v>
      </c>
      <c r="AR288" s="58">
        <v>4540200</v>
      </c>
      <c r="AS288" s="35"/>
      <c r="AT288" s="7">
        <f t="shared" si="166"/>
        <v>4710432</v>
      </c>
      <c r="AU288" s="57">
        <v>217499</v>
      </c>
      <c r="AV288" s="58">
        <v>198127</v>
      </c>
      <c r="AW288" s="35"/>
      <c r="AX288" s="7">
        <f t="shared" si="159"/>
        <v>722411227</v>
      </c>
      <c r="AY288" s="65">
        <f t="shared" si="172"/>
        <v>59725779</v>
      </c>
      <c r="AZ288" s="66">
        <f t="shared" si="173"/>
        <v>63920767</v>
      </c>
      <c r="BA288" s="35"/>
      <c r="BB288" s="7">
        <f t="shared" si="148"/>
        <v>221.3132869761323</v>
      </c>
      <c r="BC288" s="4">
        <f t="shared" si="149"/>
        <v>109.79252902574457</v>
      </c>
      <c r="BD288" s="9">
        <f t="shared" si="150"/>
        <v>243.39926289926291</v>
      </c>
      <c r="BE288" s="35"/>
      <c r="BF288" s="41">
        <f t="shared" si="167"/>
        <v>5.4031564203157301E-2</v>
      </c>
      <c r="BG288" s="43">
        <f t="shared" si="168"/>
        <v>2.6804816656675921E-2</v>
      </c>
      <c r="BH288" s="44">
        <f t="shared" si="169"/>
        <v>5.9423648168765358E-2</v>
      </c>
      <c r="BI288" s="35"/>
      <c r="BJ288" s="73" t="s">
        <v>47</v>
      </c>
      <c r="BK288" s="57"/>
      <c r="BL288" s="58"/>
      <c r="BM288" s="35"/>
      <c r="BN288" s="56"/>
      <c r="BO288" s="57"/>
      <c r="BP288" s="58"/>
      <c r="BQ288" s="35"/>
      <c r="BR288" s="56"/>
      <c r="BS288" s="57"/>
      <c r="BT288" s="58"/>
      <c r="BU288" s="35"/>
      <c r="BV288" s="56"/>
      <c r="BW288" s="57"/>
      <c r="BX288" s="58"/>
    </row>
    <row r="289" spans="1:76" x14ac:dyDescent="0.2">
      <c r="A289" s="4">
        <f t="shared" si="160"/>
        <v>2830000</v>
      </c>
      <c r="B289" s="4">
        <f t="shared" si="157"/>
        <v>2840000</v>
      </c>
      <c r="D289" s="7">
        <f t="shared" si="161"/>
        <v>10000</v>
      </c>
      <c r="E289" s="57">
        <v>6190</v>
      </c>
      <c r="F289" s="9">
        <f t="shared" si="151"/>
        <v>3810</v>
      </c>
      <c r="G289" s="58">
        <v>69685</v>
      </c>
      <c r="H289" s="9">
        <f t="shared" si="152"/>
        <v>11.25767366720517</v>
      </c>
      <c r="I289" s="9">
        <f t="shared" si="153"/>
        <v>6.9684999999999997</v>
      </c>
      <c r="J289" s="4"/>
      <c r="K289" s="59">
        <v>4045</v>
      </c>
      <c r="L289" s="27">
        <f t="shared" si="162"/>
        <v>5955</v>
      </c>
      <c r="M289" s="57">
        <v>21553</v>
      </c>
      <c r="N289" s="30">
        <f t="shared" si="163"/>
        <v>-21546.031500000001</v>
      </c>
      <c r="O289" s="35"/>
      <c r="P289" s="7">
        <f t="shared" si="164"/>
        <v>25598</v>
      </c>
      <c r="Q289" s="57">
        <v>1982</v>
      </c>
      <c r="R289" s="58">
        <v>912</v>
      </c>
      <c r="S289" s="4"/>
      <c r="T289" s="59">
        <v>91076</v>
      </c>
      <c r="U289" s="58">
        <v>1044800</v>
      </c>
      <c r="V289" s="35"/>
      <c r="W289" s="7">
        <f t="shared" si="165"/>
        <v>1135876</v>
      </c>
      <c r="X289" s="57">
        <v>535760</v>
      </c>
      <c r="Y289" s="58">
        <v>248064</v>
      </c>
      <c r="AA289" s="7">
        <f t="shared" si="154"/>
        <v>44.373622939292133</v>
      </c>
      <c r="AB289" s="4">
        <f t="shared" si="155"/>
        <v>270.31281533804236</v>
      </c>
      <c r="AC289" s="9">
        <f t="shared" si="156"/>
        <v>272</v>
      </c>
      <c r="AE289" s="7">
        <f t="shared" si="158"/>
        <v>193776794</v>
      </c>
      <c r="AF289" s="4">
        <f t="shared" si="170"/>
        <v>143911416</v>
      </c>
      <c r="AG289" s="9">
        <f t="shared" si="171"/>
        <v>50555824</v>
      </c>
      <c r="AI289" s="47">
        <f t="shared" si="142"/>
        <v>0.39065551996249709</v>
      </c>
      <c r="AJ289" s="48">
        <f t="shared" si="143"/>
        <v>5.0454086781029259</v>
      </c>
      <c r="AK289" s="49">
        <f t="shared" si="144"/>
        <v>10.964912280701755</v>
      </c>
      <c r="AM289" s="47">
        <f t="shared" si="145"/>
        <v>0.24181576685678569</v>
      </c>
      <c r="AN289" s="48">
        <f t="shared" si="146"/>
        <v>3.1231079717457115</v>
      </c>
      <c r="AO289" s="49">
        <f t="shared" si="147"/>
        <v>6.7872807017543861</v>
      </c>
      <c r="AQ289" s="59">
        <v>203269</v>
      </c>
      <c r="AR289" s="58">
        <v>5428744</v>
      </c>
      <c r="AS289" s="35"/>
      <c r="AT289" s="7">
        <f t="shared" si="166"/>
        <v>5632013</v>
      </c>
      <c r="AU289" s="57">
        <v>243433</v>
      </c>
      <c r="AV289" s="58">
        <v>225240</v>
      </c>
      <c r="AW289" s="35"/>
      <c r="AX289" s="7">
        <f t="shared" si="159"/>
        <v>728043240</v>
      </c>
      <c r="AY289" s="65">
        <f t="shared" si="172"/>
        <v>59969212</v>
      </c>
      <c r="AZ289" s="66">
        <f t="shared" si="173"/>
        <v>64146007</v>
      </c>
      <c r="BA289" s="35"/>
      <c r="BB289" s="7">
        <f t="shared" si="148"/>
        <v>220.0176966950543</v>
      </c>
      <c r="BC289" s="4">
        <f t="shared" si="149"/>
        <v>122.82189707366297</v>
      </c>
      <c r="BD289" s="9">
        <f t="shared" si="150"/>
        <v>246.97368421052633</v>
      </c>
      <c r="BE289" s="35"/>
      <c r="BF289" s="41">
        <f t="shared" si="167"/>
        <v>5.3715257982190991E-2</v>
      </c>
      <c r="BG289" s="43">
        <f t="shared" si="168"/>
        <v>2.9985814715249748E-2</v>
      </c>
      <c r="BH289" s="44">
        <f t="shared" si="169"/>
        <v>6.029630962171053E-2</v>
      </c>
      <c r="BI289" s="35"/>
      <c r="BJ289" s="73" t="s">
        <v>47</v>
      </c>
      <c r="BK289" s="57"/>
      <c r="BL289" s="58"/>
      <c r="BM289" s="35"/>
      <c r="BN289" s="56"/>
      <c r="BO289" s="57"/>
      <c r="BP289" s="58"/>
      <c r="BQ289" s="35"/>
      <c r="BR289" s="56"/>
      <c r="BS289" s="57"/>
      <c r="BT289" s="58"/>
      <c r="BU289" s="35"/>
      <c r="BV289" s="56"/>
      <c r="BW289" s="57"/>
      <c r="BX289" s="58"/>
    </row>
    <row r="290" spans="1:76" x14ac:dyDescent="0.2">
      <c r="A290" s="4">
        <f t="shared" si="160"/>
        <v>2840000</v>
      </c>
      <c r="B290" s="4">
        <f t="shared" si="157"/>
        <v>2850000</v>
      </c>
      <c r="D290" s="7">
        <f t="shared" si="161"/>
        <v>10000</v>
      </c>
      <c r="E290" s="57">
        <v>6443</v>
      </c>
      <c r="F290" s="9">
        <f t="shared" si="151"/>
        <v>3557</v>
      </c>
      <c r="G290" s="58">
        <v>76988</v>
      </c>
      <c r="H290" s="9">
        <f t="shared" si="152"/>
        <v>11.949092037870557</v>
      </c>
      <c r="I290" s="9">
        <f t="shared" si="153"/>
        <v>7.6988000000000003</v>
      </c>
      <c r="J290" s="4"/>
      <c r="K290" s="59">
        <v>4361</v>
      </c>
      <c r="L290" s="27">
        <f t="shared" si="162"/>
        <v>5639</v>
      </c>
      <c r="M290" s="57">
        <v>24846</v>
      </c>
      <c r="N290" s="30">
        <f t="shared" si="163"/>
        <v>-24838.301200000002</v>
      </c>
      <c r="O290" s="35"/>
      <c r="P290" s="7">
        <f t="shared" si="164"/>
        <v>29207</v>
      </c>
      <c r="Q290" s="57">
        <v>1989</v>
      </c>
      <c r="R290" s="58">
        <v>942</v>
      </c>
      <c r="S290" s="4"/>
      <c r="T290" s="59">
        <v>105099</v>
      </c>
      <c r="U290" s="58">
        <v>1121056</v>
      </c>
      <c r="V290" s="35"/>
      <c r="W290" s="7">
        <f t="shared" si="165"/>
        <v>1226155</v>
      </c>
      <c r="X290" s="57">
        <v>538160</v>
      </c>
      <c r="Y290" s="58">
        <v>256224</v>
      </c>
      <c r="AA290" s="7">
        <f t="shared" si="154"/>
        <v>41.981545519909609</v>
      </c>
      <c r="AB290" s="4">
        <f t="shared" si="155"/>
        <v>270.56812468577175</v>
      </c>
      <c r="AC290" s="9">
        <f t="shared" si="156"/>
        <v>272</v>
      </c>
      <c r="AE290" s="7">
        <f t="shared" si="158"/>
        <v>195002949</v>
      </c>
      <c r="AF290" s="4">
        <f t="shared" si="170"/>
        <v>144449576</v>
      </c>
      <c r="AG290" s="9">
        <f t="shared" si="171"/>
        <v>50812048</v>
      </c>
      <c r="AI290" s="47">
        <f t="shared" si="142"/>
        <v>0.34238367514636903</v>
      </c>
      <c r="AJ290" s="48">
        <f t="shared" si="143"/>
        <v>5.0276520864756158</v>
      </c>
      <c r="AK290" s="49">
        <f t="shared" si="144"/>
        <v>10.615711252653927</v>
      </c>
      <c r="AM290" s="47">
        <f t="shared" si="145"/>
        <v>0.22059780189680556</v>
      </c>
      <c r="AN290" s="48">
        <f t="shared" si="146"/>
        <v>3.2393162393162394</v>
      </c>
      <c r="AO290" s="49">
        <f t="shared" si="147"/>
        <v>6.8397027600849256</v>
      </c>
      <c r="AQ290" s="59">
        <v>249446</v>
      </c>
      <c r="AR290" s="58">
        <v>6226640</v>
      </c>
      <c r="AS290" s="35"/>
      <c r="AT290" s="7">
        <f t="shared" si="166"/>
        <v>6476086</v>
      </c>
      <c r="AU290" s="57">
        <v>253372</v>
      </c>
      <c r="AV290" s="58">
        <v>236308</v>
      </c>
      <c r="AW290" s="35"/>
      <c r="AX290" s="7">
        <f t="shared" si="159"/>
        <v>734519326</v>
      </c>
      <c r="AY290" s="65">
        <f t="shared" si="172"/>
        <v>60222584</v>
      </c>
      <c r="AZ290" s="66">
        <f t="shared" si="173"/>
        <v>64382315</v>
      </c>
      <c r="BA290" s="35"/>
      <c r="BB290" s="7">
        <f t="shared" si="148"/>
        <v>221.73061252439484</v>
      </c>
      <c r="BC290" s="4">
        <f t="shared" si="149"/>
        <v>127.38662644544998</v>
      </c>
      <c r="BD290" s="9">
        <f t="shared" si="150"/>
        <v>250.85774946921444</v>
      </c>
      <c r="BE290" s="35"/>
      <c r="BF290" s="41">
        <f t="shared" si="167"/>
        <v>5.4133450323338585E-2</v>
      </c>
      <c r="BG290" s="43">
        <f t="shared" si="168"/>
        <v>3.1100250597033686E-2</v>
      </c>
      <c r="BH290" s="44">
        <f t="shared" si="169"/>
        <v>6.1244567741507432E-2</v>
      </c>
      <c r="BI290" s="35"/>
      <c r="BJ290" s="73" t="s">
        <v>47</v>
      </c>
      <c r="BK290" s="57"/>
      <c r="BL290" s="58"/>
      <c r="BM290" s="35"/>
      <c r="BN290" s="56"/>
      <c r="BO290" s="57"/>
      <c r="BP290" s="58"/>
      <c r="BQ290" s="35"/>
      <c r="BR290" s="56"/>
      <c r="BS290" s="57"/>
      <c r="BT290" s="58"/>
      <c r="BU290" s="35"/>
      <c r="BV290" s="56"/>
      <c r="BW290" s="57"/>
      <c r="BX290" s="58"/>
    </row>
    <row r="291" spans="1:76" x14ac:dyDescent="0.2">
      <c r="A291" s="4">
        <f t="shared" si="160"/>
        <v>2850000</v>
      </c>
      <c r="B291" s="4">
        <f t="shared" si="157"/>
        <v>2860000</v>
      </c>
      <c r="D291" s="7">
        <f t="shared" si="161"/>
        <v>10000</v>
      </c>
      <c r="E291" s="57">
        <v>6462</v>
      </c>
      <c r="F291" s="9">
        <f t="shared" si="151"/>
        <v>3538</v>
      </c>
      <c r="G291" s="58">
        <v>89843</v>
      </c>
      <c r="H291" s="9">
        <f t="shared" si="152"/>
        <v>13.903280718043948</v>
      </c>
      <c r="I291" s="9">
        <f t="shared" si="153"/>
        <v>8.9842999999999993</v>
      </c>
      <c r="J291" s="4"/>
      <c r="K291" s="59">
        <v>4529</v>
      </c>
      <c r="L291" s="27">
        <f t="shared" si="162"/>
        <v>5471</v>
      </c>
      <c r="M291" s="57">
        <v>33056</v>
      </c>
      <c r="N291" s="30">
        <f t="shared" si="163"/>
        <v>-33047.015700000004</v>
      </c>
      <c r="O291" s="35"/>
      <c r="P291" s="7">
        <f t="shared" si="164"/>
        <v>37585</v>
      </c>
      <c r="Q291" s="57">
        <v>1992</v>
      </c>
      <c r="R291" s="58">
        <v>966</v>
      </c>
      <c r="S291" s="4"/>
      <c r="T291" s="59">
        <v>127019</v>
      </c>
      <c r="U291" s="58">
        <v>1173512</v>
      </c>
      <c r="V291" s="35"/>
      <c r="W291" s="7">
        <f t="shared" si="165"/>
        <v>1300531</v>
      </c>
      <c r="X291" s="57">
        <v>538584</v>
      </c>
      <c r="Y291" s="58">
        <v>262752</v>
      </c>
      <c r="AA291" s="7">
        <f t="shared" si="154"/>
        <v>34.602394572302778</v>
      </c>
      <c r="AB291" s="4">
        <f t="shared" si="155"/>
        <v>270.37349397590361</v>
      </c>
      <c r="AC291" s="9">
        <f t="shared" si="156"/>
        <v>272</v>
      </c>
      <c r="AE291" s="7">
        <f t="shared" si="158"/>
        <v>196303480</v>
      </c>
      <c r="AF291" s="4">
        <f t="shared" si="170"/>
        <v>144988160</v>
      </c>
      <c r="AG291" s="9">
        <f t="shared" si="171"/>
        <v>51074800</v>
      </c>
      <c r="AI291" s="47">
        <f t="shared" si="142"/>
        <v>0.26606358919781825</v>
      </c>
      <c r="AJ291" s="48">
        <f t="shared" si="143"/>
        <v>5.0200803212851408</v>
      </c>
      <c r="AK291" s="49">
        <f t="shared" si="144"/>
        <v>10.351966873706004</v>
      </c>
      <c r="AM291" s="47">
        <f t="shared" si="145"/>
        <v>0.17193029133963017</v>
      </c>
      <c r="AN291" s="48">
        <f t="shared" si="146"/>
        <v>3.2439759036144578</v>
      </c>
      <c r="AO291" s="49">
        <f t="shared" si="147"/>
        <v>6.6894409937888195</v>
      </c>
      <c r="AQ291" s="59">
        <v>345717</v>
      </c>
      <c r="AR291" s="58">
        <v>8105560</v>
      </c>
      <c r="AS291" s="35"/>
      <c r="AT291" s="7">
        <f t="shared" si="166"/>
        <v>8451277</v>
      </c>
      <c r="AU291" s="57">
        <v>271991</v>
      </c>
      <c r="AV291" s="58">
        <v>252742</v>
      </c>
      <c r="AW291" s="35"/>
      <c r="AX291" s="7">
        <f t="shared" si="159"/>
        <v>742970603</v>
      </c>
      <c r="AY291" s="65">
        <f t="shared" si="172"/>
        <v>60494575</v>
      </c>
      <c r="AZ291" s="66">
        <f t="shared" si="173"/>
        <v>64635057</v>
      </c>
      <c r="BA291" s="35"/>
      <c r="BB291" s="7">
        <f t="shared" si="148"/>
        <v>224.857709192497</v>
      </c>
      <c r="BC291" s="4">
        <f t="shared" si="149"/>
        <v>136.54166666666666</v>
      </c>
      <c r="BD291" s="9">
        <f t="shared" si="150"/>
        <v>261.63768115942031</v>
      </c>
      <c r="BE291" s="35"/>
      <c r="BF291" s="41">
        <f t="shared" si="167"/>
        <v>5.4896901658324462E-2</v>
      </c>
      <c r="BG291" s="43">
        <f t="shared" si="168"/>
        <v>3.3335367838541664E-2</v>
      </c>
      <c r="BH291" s="44">
        <f t="shared" si="169"/>
        <v>6.3876387001811599E-2</v>
      </c>
      <c r="BI291" s="35"/>
      <c r="BJ291" s="73" t="s">
        <v>47</v>
      </c>
      <c r="BK291" s="57"/>
      <c r="BL291" s="58"/>
      <c r="BM291" s="35"/>
      <c r="BN291" s="56"/>
      <c r="BO291" s="57"/>
      <c r="BP291" s="58"/>
      <c r="BQ291" s="35"/>
      <c r="BR291" s="56"/>
      <c r="BS291" s="57"/>
      <c r="BT291" s="58"/>
      <c r="BU291" s="35"/>
      <c r="BV291" s="56"/>
      <c r="BW291" s="57"/>
      <c r="BX291" s="58"/>
    </row>
    <row r="292" spans="1:76" x14ac:dyDescent="0.2">
      <c r="A292" s="4">
        <f t="shared" si="160"/>
        <v>2860000</v>
      </c>
      <c r="B292" s="4">
        <f t="shared" si="157"/>
        <v>2870000</v>
      </c>
      <c r="D292" s="7">
        <f t="shared" si="161"/>
        <v>10000</v>
      </c>
      <c r="E292" s="57">
        <v>5906</v>
      </c>
      <c r="F292" s="9">
        <f t="shared" si="151"/>
        <v>4094</v>
      </c>
      <c r="G292" s="58">
        <v>65281</v>
      </c>
      <c r="H292" s="9">
        <f t="shared" si="152"/>
        <v>11.053335590924483</v>
      </c>
      <c r="I292" s="9">
        <f t="shared" si="153"/>
        <v>6.5281000000000002</v>
      </c>
      <c r="J292" s="4"/>
      <c r="K292" s="59">
        <v>3556</v>
      </c>
      <c r="L292" s="27">
        <f t="shared" si="162"/>
        <v>6444</v>
      </c>
      <c r="M292" s="57">
        <v>18589</v>
      </c>
      <c r="N292" s="30">
        <f t="shared" si="163"/>
        <v>-18582.4719</v>
      </c>
      <c r="O292" s="35"/>
      <c r="P292" s="7">
        <f t="shared" si="164"/>
        <v>22145</v>
      </c>
      <c r="Q292" s="57">
        <v>1983</v>
      </c>
      <c r="R292" s="58">
        <v>857</v>
      </c>
      <c r="S292" s="4"/>
      <c r="T292" s="59">
        <v>75884</v>
      </c>
      <c r="U292" s="58">
        <v>918456</v>
      </c>
      <c r="V292" s="35"/>
      <c r="W292" s="7">
        <f t="shared" si="165"/>
        <v>994340</v>
      </c>
      <c r="X292" s="57">
        <v>535728</v>
      </c>
      <c r="Y292" s="58">
        <v>233104</v>
      </c>
      <c r="AA292" s="7">
        <f t="shared" si="154"/>
        <v>44.901332129148791</v>
      </c>
      <c r="AB292" s="4">
        <f t="shared" si="155"/>
        <v>270.16036308623296</v>
      </c>
      <c r="AC292" s="9">
        <f t="shared" si="156"/>
        <v>272</v>
      </c>
      <c r="AE292" s="7">
        <f t="shared" si="158"/>
        <v>197297820</v>
      </c>
      <c r="AF292" s="4">
        <f t="shared" si="170"/>
        <v>145523888</v>
      </c>
      <c r="AG292" s="9">
        <f t="shared" si="171"/>
        <v>51307904</v>
      </c>
      <c r="AI292" s="47">
        <f t="shared" si="142"/>
        <v>0.45156920298035674</v>
      </c>
      <c r="AJ292" s="48">
        <f t="shared" si="143"/>
        <v>5.0428643469490675</v>
      </c>
      <c r="AK292" s="49">
        <f t="shared" si="144"/>
        <v>11.668611435239207</v>
      </c>
      <c r="AM292" s="47">
        <f t="shared" si="145"/>
        <v>0.2666967712801987</v>
      </c>
      <c r="AN292" s="48">
        <f t="shared" si="146"/>
        <v>2.9783156833081188</v>
      </c>
      <c r="AO292" s="49">
        <f t="shared" si="147"/>
        <v>6.8914819136522754</v>
      </c>
      <c r="AQ292" s="59">
        <v>175698</v>
      </c>
      <c r="AR292" s="58">
        <v>4667824</v>
      </c>
      <c r="AS292" s="35"/>
      <c r="AT292" s="7">
        <f t="shared" si="166"/>
        <v>4843522</v>
      </c>
      <c r="AU292" s="57">
        <v>230656</v>
      </c>
      <c r="AV292" s="58">
        <v>211143</v>
      </c>
      <c r="AW292" s="35"/>
      <c r="AX292" s="7">
        <f t="shared" si="159"/>
        <v>747814125</v>
      </c>
      <c r="AY292" s="65">
        <f t="shared" si="172"/>
        <v>60725231</v>
      </c>
      <c r="AZ292" s="66">
        <f t="shared" si="173"/>
        <v>64846200</v>
      </c>
      <c r="BA292" s="35"/>
      <c r="BB292" s="7">
        <f t="shared" si="148"/>
        <v>218.71853691578235</v>
      </c>
      <c r="BC292" s="4">
        <f t="shared" si="149"/>
        <v>116.3166918809884</v>
      </c>
      <c r="BD292" s="9">
        <f t="shared" si="150"/>
        <v>246.37456242707117</v>
      </c>
      <c r="BE292" s="35"/>
      <c r="BF292" s="41">
        <f t="shared" si="167"/>
        <v>5.3398080301704676E-2</v>
      </c>
      <c r="BG292" s="43">
        <f t="shared" si="168"/>
        <v>2.8397629853756934E-2</v>
      </c>
      <c r="BH292" s="44">
        <f t="shared" si="169"/>
        <v>6.0150039655046672E-2</v>
      </c>
      <c r="BI292" s="35"/>
      <c r="BJ292" s="73" t="s">
        <v>47</v>
      </c>
      <c r="BK292" s="57"/>
      <c r="BL292" s="58"/>
      <c r="BM292" s="35"/>
      <c r="BN292" s="56"/>
      <c r="BO292" s="57"/>
      <c r="BP292" s="58"/>
      <c r="BQ292" s="35"/>
      <c r="BR292" s="56"/>
      <c r="BS292" s="57"/>
      <c r="BT292" s="58"/>
      <c r="BU292" s="35"/>
      <c r="BV292" s="56"/>
      <c r="BW292" s="57"/>
      <c r="BX292" s="58"/>
    </row>
    <row r="293" spans="1:76" x14ac:dyDescent="0.2">
      <c r="A293" s="4">
        <f t="shared" si="160"/>
        <v>2870000</v>
      </c>
      <c r="B293" s="4">
        <f t="shared" si="157"/>
        <v>2880000</v>
      </c>
      <c r="D293" s="7">
        <f t="shared" si="161"/>
        <v>10000</v>
      </c>
      <c r="E293" s="57">
        <v>5661</v>
      </c>
      <c r="F293" s="9">
        <f t="shared" si="151"/>
        <v>4339</v>
      </c>
      <c r="G293" s="58">
        <v>57899</v>
      </c>
      <c r="H293" s="9">
        <f t="shared" si="152"/>
        <v>10.227698286521816</v>
      </c>
      <c r="I293" s="9">
        <f t="shared" si="153"/>
        <v>5.7899000000000003</v>
      </c>
      <c r="J293" s="4"/>
      <c r="K293" s="59">
        <v>3174</v>
      </c>
      <c r="L293" s="27">
        <f t="shared" si="162"/>
        <v>6826</v>
      </c>
      <c r="M293" s="57">
        <v>16271</v>
      </c>
      <c r="N293" s="30">
        <f t="shared" si="163"/>
        <v>-16265.2101</v>
      </c>
      <c r="O293" s="35"/>
      <c r="P293" s="7">
        <f t="shared" si="164"/>
        <v>19445</v>
      </c>
      <c r="Q293" s="57">
        <v>1975</v>
      </c>
      <c r="R293" s="58">
        <v>760</v>
      </c>
      <c r="S293" s="4"/>
      <c r="T293" s="59">
        <v>63645</v>
      </c>
      <c r="U293" s="58">
        <v>823176</v>
      </c>
      <c r="V293" s="35"/>
      <c r="W293" s="7">
        <f t="shared" si="165"/>
        <v>886821</v>
      </c>
      <c r="X293" s="57">
        <v>531944</v>
      </c>
      <c r="Y293" s="58">
        <v>206720</v>
      </c>
      <c r="AA293" s="7">
        <f t="shared" si="154"/>
        <v>45.606634096168683</v>
      </c>
      <c r="AB293" s="4">
        <f t="shared" si="155"/>
        <v>269.3387341772152</v>
      </c>
      <c r="AC293" s="9">
        <f t="shared" si="156"/>
        <v>272</v>
      </c>
      <c r="AE293" s="7">
        <f t="shared" si="158"/>
        <v>198184641</v>
      </c>
      <c r="AF293" s="4">
        <f t="shared" si="170"/>
        <v>146055832</v>
      </c>
      <c r="AG293" s="9">
        <f t="shared" si="171"/>
        <v>51514624</v>
      </c>
      <c r="AI293" s="47">
        <f t="shared" si="142"/>
        <v>0.51427102082797638</v>
      </c>
      <c r="AJ293" s="48">
        <f t="shared" si="143"/>
        <v>5.0632911392405067</v>
      </c>
      <c r="AK293" s="49">
        <f t="shared" si="144"/>
        <v>13.157894736842104</v>
      </c>
      <c r="AM293" s="47">
        <f t="shared" si="145"/>
        <v>0.2911288248907174</v>
      </c>
      <c r="AN293" s="48">
        <f t="shared" si="146"/>
        <v>2.8663291139240505</v>
      </c>
      <c r="AO293" s="49">
        <f t="shared" si="147"/>
        <v>7.4486842105263156</v>
      </c>
      <c r="AQ293" s="59">
        <v>149839</v>
      </c>
      <c r="AR293" s="58">
        <v>4159960</v>
      </c>
      <c r="AS293" s="35"/>
      <c r="AT293" s="7">
        <f t="shared" si="166"/>
        <v>4309799</v>
      </c>
      <c r="AU293" s="57">
        <v>207368</v>
      </c>
      <c r="AV293" s="58">
        <v>188845</v>
      </c>
      <c r="AW293" s="35"/>
      <c r="AX293" s="7">
        <f t="shared" si="159"/>
        <v>752123924</v>
      </c>
      <c r="AY293" s="65">
        <f t="shared" si="172"/>
        <v>60932599</v>
      </c>
      <c r="AZ293" s="66">
        <f t="shared" si="173"/>
        <v>65035045</v>
      </c>
      <c r="BA293" s="35"/>
      <c r="BB293" s="7">
        <f t="shared" si="148"/>
        <v>221.64047312933917</v>
      </c>
      <c r="BC293" s="4">
        <f t="shared" si="149"/>
        <v>104.99645569620253</v>
      </c>
      <c r="BD293" s="9">
        <f t="shared" si="150"/>
        <v>248.48026315789474</v>
      </c>
      <c r="BE293" s="35"/>
      <c r="BF293" s="41">
        <f t="shared" si="167"/>
        <v>5.4111443635092571E-2</v>
      </c>
      <c r="BG293" s="43">
        <f t="shared" si="168"/>
        <v>2.5633900316455696E-2</v>
      </c>
      <c r="BH293" s="44">
        <f t="shared" si="169"/>
        <v>6.0664126747532895E-2</v>
      </c>
      <c r="BI293" s="35"/>
      <c r="BJ293" s="73" t="s">
        <v>47</v>
      </c>
      <c r="BK293" s="57"/>
      <c r="BL293" s="58"/>
      <c r="BM293" s="35"/>
      <c r="BN293" s="56"/>
      <c r="BO293" s="57"/>
      <c r="BP293" s="58"/>
      <c r="BQ293" s="35"/>
      <c r="BR293" s="56"/>
      <c r="BS293" s="57"/>
      <c r="BT293" s="58"/>
      <c r="BU293" s="35"/>
      <c r="BV293" s="56"/>
      <c r="BW293" s="57"/>
      <c r="BX293" s="58"/>
    </row>
    <row r="294" spans="1:76" x14ac:dyDescent="0.2">
      <c r="A294" s="4">
        <f t="shared" si="160"/>
        <v>2880000</v>
      </c>
      <c r="B294" s="4">
        <f t="shared" si="157"/>
        <v>2890000</v>
      </c>
      <c r="D294" s="7">
        <f t="shared" si="161"/>
        <v>10000</v>
      </c>
      <c r="E294" s="57">
        <v>5959</v>
      </c>
      <c r="F294" s="9">
        <f t="shared" si="151"/>
        <v>4041</v>
      </c>
      <c r="G294" s="58">
        <v>68228</v>
      </c>
      <c r="H294" s="9">
        <f t="shared" si="152"/>
        <v>11.449572075851654</v>
      </c>
      <c r="I294" s="9">
        <f t="shared" si="153"/>
        <v>6.8228</v>
      </c>
      <c r="J294" s="4"/>
      <c r="K294" s="59">
        <v>3930</v>
      </c>
      <c r="L294" s="27">
        <f t="shared" si="162"/>
        <v>6070</v>
      </c>
      <c r="M294" s="57">
        <v>24076</v>
      </c>
      <c r="N294" s="30">
        <f t="shared" si="163"/>
        <v>-24069.177199999998</v>
      </c>
      <c r="O294" s="35"/>
      <c r="P294" s="7">
        <f t="shared" si="164"/>
        <v>28006</v>
      </c>
      <c r="Q294" s="57">
        <v>1985</v>
      </c>
      <c r="R294" s="58">
        <v>846</v>
      </c>
      <c r="S294" s="4"/>
      <c r="T294" s="59">
        <v>95272</v>
      </c>
      <c r="U294" s="58">
        <v>1018480</v>
      </c>
      <c r="V294" s="35"/>
      <c r="W294" s="7">
        <f t="shared" si="165"/>
        <v>1113752</v>
      </c>
      <c r="X294" s="57">
        <v>535968</v>
      </c>
      <c r="Y294" s="58">
        <v>230112</v>
      </c>
      <c r="AA294" s="7">
        <f t="shared" si="154"/>
        <v>39.768335356709279</v>
      </c>
      <c r="AB294" s="4">
        <f t="shared" si="155"/>
        <v>270.00906801007557</v>
      </c>
      <c r="AC294" s="9">
        <f t="shared" si="156"/>
        <v>272</v>
      </c>
      <c r="AE294" s="7">
        <f t="shared" si="158"/>
        <v>199298393</v>
      </c>
      <c r="AF294" s="4">
        <f t="shared" si="170"/>
        <v>146591800</v>
      </c>
      <c r="AG294" s="9">
        <f t="shared" si="171"/>
        <v>51744736</v>
      </c>
      <c r="AI294" s="47">
        <f t="shared" si="142"/>
        <v>0.35706634292651573</v>
      </c>
      <c r="AJ294" s="48">
        <f t="shared" si="143"/>
        <v>5.0377833753148611</v>
      </c>
      <c r="AK294" s="49">
        <f t="shared" si="144"/>
        <v>11.82033096926714</v>
      </c>
      <c r="AM294" s="47">
        <f t="shared" si="145"/>
        <v>0.21277583374991074</v>
      </c>
      <c r="AN294" s="48">
        <f t="shared" si="146"/>
        <v>3.0020151133501258</v>
      </c>
      <c r="AO294" s="49">
        <f t="shared" si="147"/>
        <v>7.0437352245862881</v>
      </c>
      <c r="AQ294" s="59">
        <v>240116</v>
      </c>
      <c r="AR294" s="58">
        <v>6027288</v>
      </c>
      <c r="AS294" s="35"/>
      <c r="AT294" s="7">
        <f t="shared" si="166"/>
        <v>6267404</v>
      </c>
      <c r="AU294" s="57">
        <v>228957</v>
      </c>
      <c r="AV294" s="58">
        <v>206872</v>
      </c>
      <c r="AW294" s="35"/>
      <c r="AX294" s="7">
        <f t="shared" si="159"/>
        <v>758391328</v>
      </c>
      <c r="AY294" s="65">
        <f t="shared" si="172"/>
        <v>61161556</v>
      </c>
      <c r="AZ294" s="66">
        <f t="shared" si="173"/>
        <v>65241917</v>
      </c>
      <c r="BA294" s="35"/>
      <c r="BB294" s="7">
        <f t="shared" si="148"/>
        <v>223.78790259230166</v>
      </c>
      <c r="BC294" s="4">
        <f t="shared" si="149"/>
        <v>115.34357682619647</v>
      </c>
      <c r="BD294" s="9">
        <f t="shared" si="150"/>
        <v>244.52955082742318</v>
      </c>
      <c r="BE294" s="35"/>
      <c r="BF294" s="41">
        <f t="shared" si="167"/>
        <v>5.4635718406323648E-2</v>
      </c>
      <c r="BG294" s="43">
        <f t="shared" si="168"/>
        <v>2.8160052936083122E-2</v>
      </c>
      <c r="BH294" s="44">
        <f t="shared" si="169"/>
        <v>5.9699597369976362E-2</v>
      </c>
      <c r="BI294" s="35"/>
      <c r="BJ294" s="73" t="s">
        <v>47</v>
      </c>
      <c r="BK294" s="57"/>
      <c r="BL294" s="58"/>
      <c r="BM294" s="35"/>
      <c r="BN294" s="56"/>
      <c r="BO294" s="57"/>
      <c r="BP294" s="58"/>
      <c r="BQ294" s="35"/>
      <c r="BR294" s="56"/>
      <c r="BS294" s="57"/>
      <c r="BT294" s="58"/>
      <c r="BU294" s="35"/>
      <c r="BV294" s="56"/>
      <c r="BW294" s="57"/>
      <c r="BX294" s="58"/>
    </row>
    <row r="295" spans="1:76" x14ac:dyDescent="0.2">
      <c r="A295" s="4">
        <f t="shared" si="160"/>
        <v>2890000</v>
      </c>
      <c r="B295" s="4">
        <f t="shared" si="157"/>
        <v>2900000</v>
      </c>
      <c r="D295" s="7">
        <f t="shared" si="161"/>
        <v>10000</v>
      </c>
      <c r="E295" s="57">
        <v>6199</v>
      </c>
      <c r="F295" s="9">
        <f t="shared" si="151"/>
        <v>3801</v>
      </c>
      <c r="G295" s="58">
        <v>75717</v>
      </c>
      <c r="H295" s="9">
        <f t="shared" si="152"/>
        <v>12.214389417648007</v>
      </c>
      <c r="I295" s="9">
        <f t="shared" si="153"/>
        <v>7.5716999999999999</v>
      </c>
      <c r="J295" s="4"/>
      <c r="K295" s="59">
        <v>4246</v>
      </c>
      <c r="L295" s="27">
        <f t="shared" si="162"/>
        <v>5754</v>
      </c>
      <c r="M295" s="57">
        <v>25761</v>
      </c>
      <c r="N295" s="30">
        <f t="shared" si="163"/>
        <v>-25753.4283</v>
      </c>
      <c r="O295" s="35"/>
      <c r="P295" s="7">
        <f t="shared" si="164"/>
        <v>30007</v>
      </c>
      <c r="Q295" s="57">
        <v>1989</v>
      </c>
      <c r="R295" s="58">
        <v>933</v>
      </c>
      <c r="S295" s="4"/>
      <c r="T295" s="59">
        <v>98225</v>
      </c>
      <c r="U295" s="58">
        <v>1099472</v>
      </c>
      <c r="V295" s="35"/>
      <c r="W295" s="7">
        <f t="shared" si="165"/>
        <v>1197697</v>
      </c>
      <c r="X295" s="57">
        <v>537616</v>
      </c>
      <c r="Y295" s="58">
        <v>253776</v>
      </c>
      <c r="AA295" s="7">
        <f t="shared" si="154"/>
        <v>39.913920085313428</v>
      </c>
      <c r="AB295" s="4">
        <f t="shared" si="155"/>
        <v>270.29462041226748</v>
      </c>
      <c r="AC295" s="9">
        <f t="shared" si="156"/>
        <v>272</v>
      </c>
      <c r="AE295" s="7">
        <f t="shared" si="158"/>
        <v>200496090</v>
      </c>
      <c r="AF295" s="4">
        <f t="shared" si="170"/>
        <v>147129416</v>
      </c>
      <c r="AG295" s="9">
        <f t="shared" si="171"/>
        <v>51998512</v>
      </c>
      <c r="AI295" s="47">
        <f t="shared" si="142"/>
        <v>0.33325557369947012</v>
      </c>
      <c r="AJ295" s="48">
        <f t="shared" si="143"/>
        <v>5.0276520864756158</v>
      </c>
      <c r="AK295" s="49">
        <f t="shared" si="144"/>
        <v>10.718113612004288</v>
      </c>
      <c r="AM295" s="47">
        <f t="shared" si="145"/>
        <v>0.20658513013630153</v>
      </c>
      <c r="AN295" s="48">
        <f t="shared" si="146"/>
        <v>3.1166415284062343</v>
      </c>
      <c r="AO295" s="49">
        <f t="shared" si="147"/>
        <v>6.644158628081458</v>
      </c>
      <c r="AQ295" s="59">
        <v>248557</v>
      </c>
      <c r="AR295" s="58">
        <v>6381152</v>
      </c>
      <c r="AS295" s="35"/>
      <c r="AT295" s="7">
        <f t="shared" si="166"/>
        <v>6629709</v>
      </c>
      <c r="AU295" s="57">
        <v>251424</v>
      </c>
      <c r="AV295" s="58">
        <v>228239</v>
      </c>
      <c r="AW295" s="35"/>
      <c r="AX295" s="7">
        <f t="shared" si="159"/>
        <v>765021037</v>
      </c>
      <c r="AY295" s="65">
        <f t="shared" si="172"/>
        <v>61412980</v>
      </c>
      <c r="AZ295" s="66">
        <f t="shared" si="173"/>
        <v>65470156</v>
      </c>
      <c r="BA295" s="35"/>
      <c r="BB295" s="7">
        <f t="shared" si="148"/>
        <v>220.93874762555404</v>
      </c>
      <c r="BC295" s="4">
        <f t="shared" si="149"/>
        <v>126.40723981900453</v>
      </c>
      <c r="BD295" s="9">
        <f t="shared" si="150"/>
        <v>244.62915326902464</v>
      </c>
      <c r="BE295" s="35"/>
      <c r="BF295" s="41">
        <f t="shared" si="167"/>
        <v>5.394012393202003E-2</v>
      </c>
      <c r="BG295" s="43">
        <f t="shared" si="168"/>
        <v>3.0861142533936653E-2</v>
      </c>
      <c r="BH295" s="44">
        <f t="shared" si="169"/>
        <v>5.9723914372320469E-2</v>
      </c>
      <c r="BI295" s="35"/>
      <c r="BJ295" s="73" t="s">
        <v>47</v>
      </c>
      <c r="BK295" s="57"/>
      <c r="BL295" s="58"/>
      <c r="BM295" s="35"/>
      <c r="BN295" s="56"/>
      <c r="BO295" s="57"/>
      <c r="BP295" s="58"/>
      <c r="BQ295" s="35"/>
      <c r="BR295" s="56"/>
      <c r="BS295" s="57"/>
      <c r="BT295" s="58"/>
      <c r="BU295" s="35"/>
      <c r="BV295" s="56"/>
      <c r="BW295" s="57"/>
      <c r="BX295" s="58"/>
    </row>
    <row r="296" spans="1:76" x14ac:dyDescent="0.2">
      <c r="A296" s="4">
        <f t="shared" si="160"/>
        <v>2900000</v>
      </c>
      <c r="B296" s="4">
        <f t="shared" si="157"/>
        <v>2910000</v>
      </c>
      <c r="D296" s="7">
        <f t="shared" si="161"/>
        <v>10000</v>
      </c>
      <c r="E296" s="57">
        <v>6015</v>
      </c>
      <c r="F296" s="9">
        <f t="shared" si="151"/>
        <v>3985</v>
      </c>
      <c r="G296" s="58">
        <v>70388</v>
      </c>
      <c r="H296" s="9">
        <f t="shared" si="152"/>
        <v>11.702078137988362</v>
      </c>
      <c r="I296" s="9">
        <f t="shared" si="153"/>
        <v>7.0388000000000002</v>
      </c>
      <c r="J296" s="4"/>
      <c r="K296" s="59">
        <v>4216</v>
      </c>
      <c r="L296" s="27">
        <f t="shared" si="162"/>
        <v>5784</v>
      </c>
      <c r="M296" s="57">
        <v>24061</v>
      </c>
      <c r="N296" s="30">
        <f t="shared" si="163"/>
        <v>-24053.961200000002</v>
      </c>
      <c r="O296" s="35"/>
      <c r="P296" s="7">
        <f t="shared" si="164"/>
        <v>28277</v>
      </c>
      <c r="Q296" s="57">
        <v>1977</v>
      </c>
      <c r="R296" s="58">
        <v>884</v>
      </c>
      <c r="S296" s="4"/>
      <c r="T296" s="59">
        <v>97969</v>
      </c>
      <c r="U296" s="58">
        <v>1088136</v>
      </c>
      <c r="V296" s="35"/>
      <c r="W296" s="7">
        <f t="shared" si="165"/>
        <v>1186105</v>
      </c>
      <c r="X296" s="57">
        <v>534264</v>
      </c>
      <c r="Y296" s="58">
        <v>240448</v>
      </c>
      <c r="AA296" s="7">
        <f t="shared" si="154"/>
        <v>41.945927785833007</v>
      </c>
      <c r="AB296" s="4">
        <f t="shared" si="155"/>
        <v>270.23975720789076</v>
      </c>
      <c r="AC296" s="9">
        <f t="shared" si="156"/>
        <v>272</v>
      </c>
      <c r="AE296" s="7">
        <f t="shared" si="158"/>
        <v>201682195</v>
      </c>
      <c r="AF296" s="4">
        <f t="shared" si="170"/>
        <v>147663680</v>
      </c>
      <c r="AG296" s="9">
        <f t="shared" si="171"/>
        <v>52238960</v>
      </c>
      <c r="AI296" s="47">
        <f t="shared" si="142"/>
        <v>0.35364430455847506</v>
      </c>
      <c r="AJ296" s="48">
        <f t="shared" si="143"/>
        <v>5.0581689428426913</v>
      </c>
      <c r="AK296" s="49">
        <f t="shared" si="144"/>
        <v>11.312217194570136</v>
      </c>
      <c r="AM296" s="47">
        <f t="shared" si="145"/>
        <v>0.21271704919192277</v>
      </c>
      <c r="AN296" s="48">
        <f t="shared" si="146"/>
        <v>3.0424886191198786</v>
      </c>
      <c r="AO296" s="49">
        <f t="shared" si="147"/>
        <v>6.8042986425339365</v>
      </c>
      <c r="AQ296" s="59">
        <v>232130</v>
      </c>
      <c r="AR296" s="58">
        <v>6025128</v>
      </c>
      <c r="AS296" s="35"/>
      <c r="AT296" s="7">
        <f t="shared" si="166"/>
        <v>6257258</v>
      </c>
      <c r="AU296" s="57">
        <v>241237</v>
      </c>
      <c r="AV296" s="58">
        <v>217233</v>
      </c>
      <c r="AW296" s="35"/>
      <c r="AX296" s="7">
        <f t="shared" si="159"/>
        <v>771278295</v>
      </c>
      <c r="AY296" s="65">
        <f t="shared" si="172"/>
        <v>61654217</v>
      </c>
      <c r="AZ296" s="66">
        <f t="shared" si="173"/>
        <v>65687389</v>
      </c>
      <c r="BA296" s="35"/>
      <c r="BB296" s="7">
        <f t="shared" si="148"/>
        <v>221.28436538529547</v>
      </c>
      <c r="BC296" s="4">
        <f t="shared" si="149"/>
        <v>122.02175012645422</v>
      </c>
      <c r="BD296" s="9">
        <f t="shared" si="150"/>
        <v>245.73868778280544</v>
      </c>
      <c r="BE296" s="35"/>
      <c r="BF296" s="41">
        <f t="shared" si="167"/>
        <v>5.4024503267894403E-2</v>
      </c>
      <c r="BG296" s="43">
        <f t="shared" si="168"/>
        <v>2.9790466339466363E-2</v>
      </c>
      <c r="BH296" s="44">
        <f t="shared" si="169"/>
        <v>5.9994796821973985E-2</v>
      </c>
      <c r="BI296" s="35"/>
      <c r="BJ296" s="73" t="s">
        <v>47</v>
      </c>
      <c r="BK296" s="57"/>
      <c r="BL296" s="58"/>
      <c r="BM296" s="35"/>
      <c r="BN296" s="56"/>
      <c r="BO296" s="57"/>
      <c r="BP296" s="58"/>
      <c r="BQ296" s="35"/>
      <c r="BR296" s="56"/>
      <c r="BS296" s="57"/>
      <c r="BT296" s="58"/>
      <c r="BU296" s="35"/>
      <c r="BV296" s="56"/>
      <c r="BW296" s="57"/>
      <c r="BX296" s="58"/>
    </row>
    <row r="297" spans="1:76" x14ac:dyDescent="0.2">
      <c r="A297" s="4">
        <f t="shared" si="160"/>
        <v>2910000</v>
      </c>
      <c r="B297" s="4">
        <f t="shared" si="157"/>
        <v>2920000</v>
      </c>
      <c r="D297" s="7">
        <f t="shared" si="161"/>
        <v>10000</v>
      </c>
      <c r="E297" s="57">
        <v>5812</v>
      </c>
      <c r="F297" s="9">
        <f t="shared" si="151"/>
        <v>4188</v>
      </c>
      <c r="G297" s="58">
        <v>65682</v>
      </c>
      <c r="H297" s="9">
        <f t="shared" si="152"/>
        <v>11.301101169993117</v>
      </c>
      <c r="I297" s="9">
        <f t="shared" si="153"/>
        <v>6.5682</v>
      </c>
      <c r="J297" s="4"/>
      <c r="K297" s="59">
        <v>4091</v>
      </c>
      <c r="L297" s="27">
        <f t="shared" si="162"/>
        <v>5909</v>
      </c>
      <c r="M297" s="57">
        <v>20856</v>
      </c>
      <c r="N297" s="30">
        <f t="shared" si="163"/>
        <v>-20849.431799999998</v>
      </c>
      <c r="O297" s="35"/>
      <c r="P297" s="7">
        <f t="shared" si="164"/>
        <v>24947</v>
      </c>
      <c r="Q297" s="57">
        <v>1984</v>
      </c>
      <c r="R297" s="58">
        <v>826</v>
      </c>
      <c r="S297" s="4"/>
      <c r="T297" s="59">
        <v>84598</v>
      </c>
      <c r="U297" s="58">
        <v>1054272</v>
      </c>
      <c r="V297" s="35"/>
      <c r="W297" s="7">
        <f t="shared" si="165"/>
        <v>1138870</v>
      </c>
      <c r="X297" s="57">
        <v>535488</v>
      </c>
      <c r="Y297" s="58">
        <v>224672</v>
      </c>
      <c r="AA297" s="7">
        <f t="shared" si="154"/>
        <v>45.651581352467232</v>
      </c>
      <c r="AB297" s="4">
        <f t="shared" si="155"/>
        <v>269.90322580645159</v>
      </c>
      <c r="AC297" s="9">
        <f t="shared" si="156"/>
        <v>272</v>
      </c>
      <c r="AE297" s="7">
        <f t="shared" si="158"/>
        <v>202821065</v>
      </c>
      <c r="AF297" s="4">
        <f t="shared" si="170"/>
        <v>148199168</v>
      </c>
      <c r="AG297" s="9">
        <f t="shared" si="171"/>
        <v>52463632</v>
      </c>
      <c r="AI297" s="47">
        <f t="shared" si="142"/>
        <v>0.40084980157934824</v>
      </c>
      <c r="AJ297" s="48">
        <f t="shared" si="143"/>
        <v>5.040322580645161</v>
      </c>
      <c r="AK297" s="49">
        <f t="shared" si="144"/>
        <v>12.106537530266344</v>
      </c>
      <c r="AM297" s="47">
        <f t="shared" si="145"/>
        <v>0.23297390467791718</v>
      </c>
      <c r="AN297" s="48">
        <f t="shared" si="146"/>
        <v>2.9294354838709675</v>
      </c>
      <c r="AO297" s="49">
        <f t="shared" si="147"/>
        <v>7.0363196125907992</v>
      </c>
      <c r="AQ297" s="59">
        <v>188421</v>
      </c>
      <c r="AR297" s="58">
        <v>5283720</v>
      </c>
      <c r="AS297" s="35"/>
      <c r="AT297" s="7">
        <f t="shared" si="166"/>
        <v>5472141</v>
      </c>
      <c r="AU297" s="57">
        <v>231397</v>
      </c>
      <c r="AV297" s="58">
        <v>207406</v>
      </c>
      <c r="AW297" s="35"/>
      <c r="AX297" s="7">
        <f t="shared" si="159"/>
        <v>776750436</v>
      </c>
      <c r="AY297" s="65">
        <f t="shared" si="172"/>
        <v>61885614</v>
      </c>
      <c r="AZ297" s="66">
        <f t="shared" si="173"/>
        <v>65894795</v>
      </c>
      <c r="BA297" s="35"/>
      <c r="BB297" s="7">
        <f t="shared" si="148"/>
        <v>219.3506634064216</v>
      </c>
      <c r="BC297" s="4">
        <f t="shared" si="149"/>
        <v>116.63155241935483</v>
      </c>
      <c r="BD297" s="9">
        <f t="shared" si="150"/>
        <v>251.09685230024212</v>
      </c>
      <c r="BE297" s="35"/>
      <c r="BF297" s="41">
        <f t="shared" si="167"/>
        <v>5.3552408058208399E-2</v>
      </c>
      <c r="BG297" s="43">
        <f t="shared" si="168"/>
        <v>2.8474500102381551E-2</v>
      </c>
      <c r="BH297" s="44">
        <f t="shared" si="169"/>
        <v>6.1302942456113799E-2</v>
      </c>
      <c r="BI297" s="35"/>
      <c r="BJ297" s="73" t="s">
        <v>47</v>
      </c>
      <c r="BK297" s="57"/>
      <c r="BL297" s="58"/>
      <c r="BM297" s="35"/>
      <c r="BN297" s="56"/>
      <c r="BO297" s="57"/>
      <c r="BP297" s="58"/>
      <c r="BQ297" s="35"/>
      <c r="BR297" s="56"/>
      <c r="BS297" s="57"/>
      <c r="BT297" s="58"/>
      <c r="BU297" s="35"/>
      <c r="BV297" s="56"/>
      <c r="BW297" s="57"/>
      <c r="BX297" s="58"/>
    </row>
    <row r="298" spans="1:76" x14ac:dyDescent="0.2">
      <c r="A298" s="4">
        <f t="shared" si="160"/>
        <v>2920000</v>
      </c>
      <c r="B298" s="4">
        <f t="shared" si="157"/>
        <v>2930000</v>
      </c>
      <c r="D298" s="7">
        <f t="shared" si="161"/>
        <v>10000</v>
      </c>
      <c r="E298" s="57">
        <v>6059</v>
      </c>
      <c r="F298" s="9">
        <f t="shared" si="151"/>
        <v>3941</v>
      </c>
      <c r="G298" s="58">
        <v>71929</v>
      </c>
      <c r="H298" s="9">
        <f t="shared" si="152"/>
        <v>11.871430929196237</v>
      </c>
      <c r="I298" s="9">
        <f t="shared" si="153"/>
        <v>7.1928999999999998</v>
      </c>
      <c r="J298" s="4"/>
      <c r="K298" s="59">
        <v>4331</v>
      </c>
      <c r="L298" s="27">
        <f t="shared" si="162"/>
        <v>5669</v>
      </c>
      <c r="M298" s="57">
        <v>25865</v>
      </c>
      <c r="N298" s="30">
        <f t="shared" si="163"/>
        <v>-25857.807100000002</v>
      </c>
      <c r="O298" s="35"/>
      <c r="P298" s="7">
        <f t="shared" si="164"/>
        <v>30196</v>
      </c>
      <c r="Q298" s="57">
        <v>1989</v>
      </c>
      <c r="R298" s="58">
        <v>907</v>
      </c>
      <c r="S298" s="4"/>
      <c r="T298" s="59">
        <v>99399</v>
      </c>
      <c r="U298" s="58">
        <v>1119392</v>
      </c>
      <c r="V298" s="35"/>
      <c r="W298" s="7">
        <f t="shared" si="165"/>
        <v>1218791</v>
      </c>
      <c r="X298" s="57">
        <v>537568</v>
      </c>
      <c r="Y298" s="58">
        <v>246704</v>
      </c>
      <c r="AA298" s="7">
        <f t="shared" si="154"/>
        <v>40.362663928997215</v>
      </c>
      <c r="AB298" s="4">
        <f t="shared" si="155"/>
        <v>270.27048768225239</v>
      </c>
      <c r="AC298" s="9">
        <f t="shared" si="156"/>
        <v>272</v>
      </c>
      <c r="AE298" s="7">
        <f t="shared" si="158"/>
        <v>204039856</v>
      </c>
      <c r="AF298" s="4">
        <f t="shared" si="170"/>
        <v>148736736</v>
      </c>
      <c r="AG298" s="9">
        <f t="shared" si="171"/>
        <v>52710336</v>
      </c>
      <c r="AI298" s="47">
        <f t="shared" si="142"/>
        <v>0.33116969134984764</v>
      </c>
      <c r="AJ298" s="48">
        <f t="shared" si="143"/>
        <v>5.0276520864756158</v>
      </c>
      <c r="AK298" s="49">
        <f t="shared" si="144"/>
        <v>11.025358324145534</v>
      </c>
      <c r="AM298" s="47">
        <f t="shared" si="145"/>
        <v>0.20065571598887269</v>
      </c>
      <c r="AN298" s="48">
        <f t="shared" si="146"/>
        <v>3.0462543991955755</v>
      </c>
      <c r="AO298" s="49">
        <f t="shared" si="147"/>
        <v>6.6802646085997797</v>
      </c>
      <c r="AQ298" s="59">
        <v>239042</v>
      </c>
      <c r="AR298" s="58">
        <v>6436256</v>
      </c>
      <c r="AS298" s="35"/>
      <c r="AT298" s="7">
        <f t="shared" si="166"/>
        <v>6675298</v>
      </c>
      <c r="AU298" s="57">
        <v>244371</v>
      </c>
      <c r="AV298" s="58">
        <v>219469</v>
      </c>
      <c r="AW298" s="35"/>
      <c r="AX298" s="7">
        <f t="shared" si="159"/>
        <v>783425734</v>
      </c>
      <c r="AY298" s="65">
        <f t="shared" si="172"/>
        <v>62129985</v>
      </c>
      <c r="AZ298" s="66">
        <f t="shared" si="173"/>
        <v>66114264</v>
      </c>
      <c r="BA298" s="35"/>
      <c r="BB298" s="7">
        <f t="shared" si="148"/>
        <v>221.06563783282553</v>
      </c>
      <c r="BC298" s="4">
        <f t="shared" si="149"/>
        <v>122.86123680241327</v>
      </c>
      <c r="BD298" s="9">
        <f t="shared" si="150"/>
        <v>241.97243660418962</v>
      </c>
      <c r="BE298" s="35"/>
      <c r="BF298" s="41">
        <f t="shared" si="167"/>
        <v>5.397110298652967E-2</v>
      </c>
      <c r="BG298" s="43">
        <f t="shared" si="168"/>
        <v>2.9995419141214178E-2</v>
      </c>
      <c r="BH298" s="44">
        <f t="shared" si="169"/>
        <v>5.9075301905319733E-2</v>
      </c>
      <c r="BI298" s="35"/>
      <c r="BJ298" s="73" t="s">
        <v>47</v>
      </c>
      <c r="BK298" s="57"/>
      <c r="BL298" s="58"/>
      <c r="BM298" s="35"/>
      <c r="BN298" s="56"/>
      <c r="BO298" s="57"/>
      <c r="BP298" s="58"/>
      <c r="BQ298" s="35"/>
      <c r="BR298" s="56"/>
      <c r="BS298" s="57"/>
      <c r="BT298" s="58"/>
      <c r="BU298" s="35"/>
      <c r="BV298" s="56"/>
      <c r="BW298" s="57"/>
      <c r="BX298" s="58"/>
    </row>
    <row r="299" spans="1:76" x14ac:dyDescent="0.2">
      <c r="A299" s="4">
        <f t="shared" si="160"/>
        <v>2930000</v>
      </c>
      <c r="B299" s="4">
        <f t="shared" si="157"/>
        <v>2940000</v>
      </c>
      <c r="D299" s="7">
        <f t="shared" si="161"/>
        <v>10000</v>
      </c>
      <c r="E299" s="57">
        <v>6485</v>
      </c>
      <c r="F299" s="9">
        <f t="shared" si="151"/>
        <v>3515</v>
      </c>
      <c r="G299" s="58">
        <v>81260</v>
      </c>
      <c r="H299" s="9">
        <f t="shared" si="152"/>
        <v>12.530454895913646</v>
      </c>
      <c r="I299" s="9">
        <f t="shared" si="153"/>
        <v>8.1259999999999994</v>
      </c>
      <c r="J299" s="4"/>
      <c r="K299" s="59">
        <v>4506</v>
      </c>
      <c r="L299" s="27">
        <f t="shared" si="162"/>
        <v>5494</v>
      </c>
      <c r="M299" s="57">
        <v>27930</v>
      </c>
      <c r="N299" s="30">
        <f t="shared" si="163"/>
        <v>-27921.874</v>
      </c>
      <c r="O299" s="35"/>
      <c r="P299" s="7">
        <f t="shared" si="164"/>
        <v>32436</v>
      </c>
      <c r="Q299" s="57">
        <v>1996</v>
      </c>
      <c r="R299" s="58">
        <v>1078</v>
      </c>
      <c r="S299" s="4"/>
      <c r="T299" s="59">
        <v>110476</v>
      </c>
      <c r="U299" s="58">
        <v>1160696</v>
      </c>
      <c r="V299" s="35"/>
      <c r="W299" s="7">
        <f t="shared" si="165"/>
        <v>1271172</v>
      </c>
      <c r="X299" s="57">
        <v>541160</v>
      </c>
      <c r="Y299" s="58">
        <v>293216</v>
      </c>
      <c r="AA299" s="7">
        <f t="shared" si="154"/>
        <v>39.190159082500927</v>
      </c>
      <c r="AB299" s="4">
        <f t="shared" si="155"/>
        <v>271.12224448897797</v>
      </c>
      <c r="AC299" s="9">
        <f t="shared" si="156"/>
        <v>272</v>
      </c>
      <c r="AE299" s="7">
        <f t="shared" si="158"/>
        <v>205311028</v>
      </c>
      <c r="AF299" s="4">
        <f t="shared" si="170"/>
        <v>149277896</v>
      </c>
      <c r="AG299" s="9">
        <f t="shared" si="171"/>
        <v>53003552</v>
      </c>
      <c r="AI299" s="47">
        <f t="shared" si="142"/>
        <v>0.30829942039708963</v>
      </c>
      <c r="AJ299" s="48">
        <f t="shared" si="143"/>
        <v>5.0100200400801604</v>
      </c>
      <c r="AK299" s="49">
        <f t="shared" si="144"/>
        <v>9.2764378478664185</v>
      </c>
      <c r="AM299" s="47">
        <f t="shared" si="145"/>
        <v>0.19993217412751263</v>
      </c>
      <c r="AN299" s="48">
        <f t="shared" si="146"/>
        <v>3.2489979959919841</v>
      </c>
      <c r="AO299" s="49">
        <f t="shared" si="147"/>
        <v>6.0157699443413728</v>
      </c>
      <c r="AQ299" s="59">
        <v>263551</v>
      </c>
      <c r="AR299" s="58">
        <v>6931032</v>
      </c>
      <c r="AS299" s="35"/>
      <c r="AT299" s="7">
        <f t="shared" si="166"/>
        <v>7194583</v>
      </c>
      <c r="AU299" s="57">
        <v>285494</v>
      </c>
      <c r="AV299" s="58">
        <v>265110</v>
      </c>
      <c r="AW299" s="35"/>
      <c r="AX299" s="7">
        <f t="shared" si="159"/>
        <v>790620317</v>
      </c>
      <c r="AY299" s="65">
        <f t="shared" si="172"/>
        <v>62415479</v>
      </c>
      <c r="AZ299" s="66">
        <f t="shared" si="173"/>
        <v>66379374</v>
      </c>
      <c r="BA299" s="35"/>
      <c r="BB299" s="7">
        <f t="shared" si="148"/>
        <v>221.80857688987544</v>
      </c>
      <c r="BC299" s="4">
        <f t="shared" si="149"/>
        <v>143.03306613226454</v>
      </c>
      <c r="BD299" s="9">
        <f t="shared" si="150"/>
        <v>245.92764378478665</v>
      </c>
      <c r="BE299" s="35"/>
      <c r="BF299" s="41">
        <f t="shared" si="167"/>
        <v>5.4152484592254746E-2</v>
      </c>
      <c r="BG299" s="43">
        <f t="shared" si="168"/>
        <v>3.4920182161197397E-2</v>
      </c>
      <c r="BH299" s="44">
        <f t="shared" si="169"/>
        <v>6.0040928658395179E-2</v>
      </c>
      <c r="BI299" s="35"/>
      <c r="BJ299" s="73" t="s">
        <v>47</v>
      </c>
      <c r="BK299" s="57"/>
      <c r="BL299" s="58"/>
      <c r="BM299" s="35"/>
      <c r="BN299" s="56"/>
      <c r="BO299" s="57"/>
      <c r="BP299" s="58"/>
      <c r="BQ299" s="35"/>
      <c r="BR299" s="56"/>
      <c r="BS299" s="57"/>
      <c r="BT299" s="58"/>
      <c r="BU299" s="35"/>
      <c r="BV299" s="56"/>
      <c r="BW299" s="57"/>
      <c r="BX299" s="58"/>
    </row>
    <row r="300" spans="1:76" x14ac:dyDescent="0.2">
      <c r="A300" s="4">
        <f t="shared" si="160"/>
        <v>2940000</v>
      </c>
      <c r="B300" s="4">
        <f t="shared" si="157"/>
        <v>2950000</v>
      </c>
      <c r="D300" s="7">
        <f t="shared" si="161"/>
        <v>10000</v>
      </c>
      <c r="E300" s="57">
        <v>6366</v>
      </c>
      <c r="F300" s="9">
        <f t="shared" si="151"/>
        <v>3634</v>
      </c>
      <c r="G300" s="58">
        <v>75401</v>
      </c>
      <c r="H300" s="9">
        <f t="shared" si="152"/>
        <v>11.844329249136035</v>
      </c>
      <c r="I300" s="9">
        <f t="shared" si="153"/>
        <v>7.5400999999999998</v>
      </c>
      <c r="J300" s="4"/>
      <c r="K300" s="59">
        <v>4293</v>
      </c>
      <c r="L300" s="27">
        <f t="shared" si="162"/>
        <v>5707</v>
      </c>
      <c r="M300" s="57">
        <v>23230</v>
      </c>
      <c r="N300" s="30">
        <f t="shared" si="163"/>
        <v>-23222.459900000002</v>
      </c>
      <c r="O300" s="35"/>
      <c r="P300" s="7">
        <f t="shared" si="164"/>
        <v>27523</v>
      </c>
      <c r="Q300" s="57">
        <v>1990</v>
      </c>
      <c r="R300" s="58">
        <v>1015</v>
      </c>
      <c r="S300" s="4"/>
      <c r="T300" s="59">
        <v>95712</v>
      </c>
      <c r="U300" s="58">
        <v>1110320</v>
      </c>
      <c r="V300" s="35"/>
      <c r="W300" s="7">
        <f t="shared" si="165"/>
        <v>1206032</v>
      </c>
      <c r="X300" s="57">
        <v>538904</v>
      </c>
      <c r="Y300" s="58">
        <v>276080</v>
      </c>
      <c r="AA300" s="7">
        <f t="shared" si="154"/>
        <v>43.819060422192351</v>
      </c>
      <c r="AB300" s="4">
        <f t="shared" si="155"/>
        <v>270.80603015075377</v>
      </c>
      <c r="AC300" s="9">
        <f t="shared" si="156"/>
        <v>272</v>
      </c>
      <c r="AE300" s="7">
        <f t="shared" si="158"/>
        <v>206517060</v>
      </c>
      <c r="AF300" s="4">
        <f t="shared" si="170"/>
        <v>149816800</v>
      </c>
      <c r="AG300" s="9">
        <f t="shared" si="171"/>
        <v>53279632</v>
      </c>
      <c r="AI300" s="47">
        <f t="shared" si="142"/>
        <v>0.36333248555753372</v>
      </c>
      <c r="AJ300" s="48">
        <f t="shared" si="143"/>
        <v>5.025125628140704</v>
      </c>
      <c r="AK300" s="49">
        <f t="shared" si="144"/>
        <v>9.8522167487684733</v>
      </c>
      <c r="AM300" s="47">
        <f t="shared" si="145"/>
        <v>0.23129746030592596</v>
      </c>
      <c r="AN300" s="48">
        <f t="shared" si="146"/>
        <v>3.1989949748743718</v>
      </c>
      <c r="AO300" s="49">
        <f t="shared" si="147"/>
        <v>6.2719211822660101</v>
      </c>
      <c r="AQ300" s="59">
        <v>209258</v>
      </c>
      <c r="AR300" s="58">
        <v>5834648</v>
      </c>
      <c r="AS300" s="35"/>
      <c r="AT300" s="7">
        <f t="shared" si="166"/>
        <v>6043906</v>
      </c>
      <c r="AU300" s="57">
        <v>273121</v>
      </c>
      <c r="AV300" s="58">
        <v>251399</v>
      </c>
      <c r="AW300" s="35"/>
      <c r="AX300" s="7">
        <f t="shared" si="159"/>
        <v>796664223</v>
      </c>
      <c r="AY300" s="65">
        <f t="shared" si="172"/>
        <v>62688600</v>
      </c>
      <c r="AZ300" s="66">
        <f t="shared" si="173"/>
        <v>66630773</v>
      </c>
      <c r="BA300" s="35"/>
      <c r="BB300" s="7">
        <f t="shared" si="148"/>
        <v>219.59473894560912</v>
      </c>
      <c r="BC300" s="4">
        <f t="shared" si="149"/>
        <v>137.2467336683417</v>
      </c>
      <c r="BD300" s="9">
        <f t="shared" si="150"/>
        <v>247.68374384236452</v>
      </c>
      <c r="BE300" s="35"/>
      <c r="BF300" s="41">
        <f t="shared" si="167"/>
        <v>5.3611996812892852E-2</v>
      </c>
      <c r="BG300" s="43">
        <f t="shared" si="168"/>
        <v>3.3507503336997486E-2</v>
      </c>
      <c r="BH300" s="44">
        <f t="shared" si="169"/>
        <v>6.0469664024014776E-2</v>
      </c>
      <c r="BI300" s="35"/>
      <c r="BJ300" s="73" t="s">
        <v>47</v>
      </c>
      <c r="BK300" s="57"/>
      <c r="BL300" s="58"/>
      <c r="BM300" s="35"/>
      <c r="BN300" s="56"/>
      <c r="BO300" s="57"/>
      <c r="BP300" s="58"/>
      <c r="BQ300" s="35"/>
      <c r="BR300" s="56"/>
      <c r="BS300" s="57"/>
      <c r="BT300" s="58"/>
      <c r="BU300" s="35"/>
      <c r="BV300" s="56"/>
      <c r="BW300" s="57"/>
      <c r="BX300" s="58"/>
    </row>
    <row r="301" spans="1:76" x14ac:dyDescent="0.2">
      <c r="A301" s="4">
        <f t="shared" si="160"/>
        <v>2950000</v>
      </c>
      <c r="B301" s="4">
        <f t="shared" si="157"/>
        <v>2960000</v>
      </c>
      <c r="D301" s="7">
        <f t="shared" si="161"/>
        <v>10000</v>
      </c>
      <c r="E301" s="57">
        <v>6207</v>
      </c>
      <c r="F301" s="9">
        <f t="shared" si="151"/>
        <v>3793</v>
      </c>
      <c r="G301" s="58">
        <v>71469</v>
      </c>
      <c r="H301" s="9">
        <f t="shared" si="152"/>
        <v>11.514258095698406</v>
      </c>
      <c r="I301" s="9">
        <f t="shared" si="153"/>
        <v>7.1468999999999996</v>
      </c>
      <c r="J301" s="4"/>
      <c r="K301" s="59">
        <v>4429</v>
      </c>
      <c r="L301" s="27">
        <f t="shared" si="162"/>
        <v>5571</v>
      </c>
      <c r="M301" s="57">
        <v>24148</v>
      </c>
      <c r="N301" s="30">
        <f t="shared" si="163"/>
        <v>-24140.8531</v>
      </c>
      <c r="O301" s="35"/>
      <c r="P301" s="7">
        <f t="shared" si="164"/>
        <v>28577</v>
      </c>
      <c r="Q301" s="57">
        <v>1993</v>
      </c>
      <c r="R301" s="58">
        <v>948</v>
      </c>
      <c r="S301" s="4"/>
      <c r="T301" s="59">
        <v>102464</v>
      </c>
      <c r="U301" s="58">
        <v>1151584</v>
      </c>
      <c r="V301" s="35"/>
      <c r="W301" s="7">
        <f t="shared" si="165"/>
        <v>1254048</v>
      </c>
      <c r="X301" s="57">
        <v>539808</v>
      </c>
      <c r="Y301" s="58">
        <v>257856</v>
      </c>
      <c r="AA301" s="7">
        <f t="shared" si="154"/>
        <v>43.883122791055747</v>
      </c>
      <c r="AB301" s="4">
        <f t="shared" si="155"/>
        <v>270.85198193677871</v>
      </c>
      <c r="AC301" s="9">
        <f t="shared" si="156"/>
        <v>272</v>
      </c>
      <c r="AE301" s="7">
        <f t="shared" si="158"/>
        <v>207771108</v>
      </c>
      <c r="AF301" s="4">
        <f t="shared" si="170"/>
        <v>150356608</v>
      </c>
      <c r="AG301" s="9">
        <f t="shared" si="171"/>
        <v>53537488</v>
      </c>
      <c r="AI301" s="47">
        <f t="shared" si="142"/>
        <v>0.34993176330615527</v>
      </c>
      <c r="AJ301" s="48">
        <f t="shared" si="143"/>
        <v>5.0175614651279474</v>
      </c>
      <c r="AK301" s="49">
        <f t="shared" si="144"/>
        <v>10.548523206751055</v>
      </c>
      <c r="AM301" s="47">
        <f t="shared" si="145"/>
        <v>0.2172026454841306</v>
      </c>
      <c r="AN301" s="48">
        <f t="shared" si="146"/>
        <v>3.1144004014049171</v>
      </c>
      <c r="AO301" s="49">
        <f t="shared" si="147"/>
        <v>6.5474683544303796</v>
      </c>
      <c r="AQ301" s="59">
        <v>221236</v>
      </c>
      <c r="AR301" s="58">
        <v>6088472</v>
      </c>
      <c r="AS301" s="35"/>
      <c r="AT301" s="7">
        <f t="shared" si="166"/>
        <v>6309708</v>
      </c>
      <c r="AU301" s="57">
        <v>255839</v>
      </c>
      <c r="AV301" s="58">
        <v>232478</v>
      </c>
      <c r="AW301" s="35"/>
      <c r="AX301" s="7">
        <f t="shared" si="159"/>
        <v>802973931</v>
      </c>
      <c r="AY301" s="65">
        <f t="shared" si="172"/>
        <v>62944439</v>
      </c>
      <c r="AZ301" s="66">
        <f t="shared" si="173"/>
        <v>66863251</v>
      </c>
      <c r="BA301" s="35"/>
      <c r="BB301" s="7">
        <f t="shared" si="148"/>
        <v>220.79672463869545</v>
      </c>
      <c r="BC301" s="4">
        <f t="shared" si="149"/>
        <v>128.3687907676869</v>
      </c>
      <c r="BD301" s="9">
        <f t="shared" si="150"/>
        <v>245.22995780590716</v>
      </c>
      <c r="BE301" s="35"/>
      <c r="BF301" s="41">
        <f t="shared" si="167"/>
        <v>5.3905450351244007E-2</v>
      </c>
      <c r="BG301" s="43">
        <f t="shared" si="168"/>
        <v>3.134003680851731E-2</v>
      </c>
      <c r="BH301" s="44">
        <f t="shared" si="169"/>
        <v>5.9870595167457803E-2</v>
      </c>
      <c r="BI301" s="35"/>
      <c r="BJ301" s="73" t="s">
        <v>47</v>
      </c>
      <c r="BK301" s="57"/>
      <c r="BL301" s="58"/>
      <c r="BM301" s="35"/>
      <c r="BN301" s="56"/>
      <c r="BO301" s="57"/>
      <c r="BP301" s="58"/>
      <c r="BQ301" s="35"/>
      <c r="BR301" s="56"/>
      <c r="BS301" s="57"/>
      <c r="BT301" s="58"/>
      <c r="BU301" s="35"/>
      <c r="BV301" s="56"/>
      <c r="BW301" s="57"/>
      <c r="BX301" s="58"/>
    </row>
    <row r="302" spans="1:76" x14ac:dyDescent="0.2">
      <c r="A302" s="4">
        <f t="shared" si="160"/>
        <v>2960000</v>
      </c>
      <c r="B302" s="4">
        <f t="shared" si="157"/>
        <v>2970000</v>
      </c>
      <c r="D302" s="7">
        <f t="shared" si="161"/>
        <v>10000</v>
      </c>
      <c r="E302" s="57">
        <v>6173</v>
      </c>
      <c r="F302" s="9">
        <f t="shared" si="151"/>
        <v>3827</v>
      </c>
      <c r="G302" s="58">
        <v>76830</v>
      </c>
      <c r="H302" s="9">
        <f t="shared" si="152"/>
        <v>12.446136400453588</v>
      </c>
      <c r="I302" s="9">
        <f t="shared" si="153"/>
        <v>7.6829999999999998</v>
      </c>
      <c r="J302" s="4"/>
      <c r="K302" s="59">
        <v>4371</v>
      </c>
      <c r="L302" s="27">
        <f t="shared" si="162"/>
        <v>5629</v>
      </c>
      <c r="M302" s="57">
        <v>27584</v>
      </c>
      <c r="N302" s="30">
        <f t="shared" si="163"/>
        <v>-27576.316999999999</v>
      </c>
      <c r="O302" s="35"/>
      <c r="P302" s="7">
        <f t="shared" si="164"/>
        <v>31955</v>
      </c>
      <c r="Q302" s="57">
        <v>1986</v>
      </c>
      <c r="R302" s="58">
        <v>960</v>
      </c>
      <c r="S302" s="4"/>
      <c r="T302" s="59">
        <v>112155</v>
      </c>
      <c r="U302" s="58">
        <v>1130768</v>
      </c>
      <c r="V302" s="35"/>
      <c r="W302" s="7">
        <f t="shared" si="165"/>
        <v>1242923</v>
      </c>
      <c r="X302" s="57">
        <v>537848</v>
      </c>
      <c r="Y302" s="58">
        <v>261120</v>
      </c>
      <c r="AA302" s="7">
        <f t="shared" si="154"/>
        <v>38.896041308089501</v>
      </c>
      <c r="AB302" s="4">
        <f t="shared" si="155"/>
        <v>270.81973816717021</v>
      </c>
      <c r="AC302" s="9">
        <f t="shared" si="156"/>
        <v>272</v>
      </c>
      <c r="AE302" s="7">
        <f t="shared" si="158"/>
        <v>209014031</v>
      </c>
      <c r="AF302" s="4">
        <f t="shared" si="170"/>
        <v>150894456</v>
      </c>
      <c r="AG302" s="9">
        <f t="shared" si="171"/>
        <v>53798608</v>
      </c>
      <c r="AI302" s="47">
        <f t="shared" si="142"/>
        <v>0.31294007197621654</v>
      </c>
      <c r="AJ302" s="48">
        <f t="shared" si="143"/>
        <v>5.0352467270896275</v>
      </c>
      <c r="AK302" s="49">
        <f t="shared" si="144"/>
        <v>10.416666666666666</v>
      </c>
      <c r="AM302" s="47">
        <f t="shared" si="145"/>
        <v>0.19317790643091848</v>
      </c>
      <c r="AN302" s="48">
        <f t="shared" si="146"/>
        <v>3.108257804632427</v>
      </c>
      <c r="AO302" s="49">
        <f t="shared" si="147"/>
        <v>6.4302083333333337</v>
      </c>
      <c r="AQ302" s="59">
        <v>268590</v>
      </c>
      <c r="AR302" s="58">
        <v>6917440</v>
      </c>
      <c r="AS302" s="35"/>
      <c r="AT302" s="7">
        <f t="shared" si="166"/>
        <v>7186030</v>
      </c>
      <c r="AU302" s="57">
        <v>262185</v>
      </c>
      <c r="AV302" s="58">
        <v>240411</v>
      </c>
      <c r="AW302" s="35"/>
      <c r="AX302" s="7">
        <f t="shared" si="159"/>
        <v>810159961</v>
      </c>
      <c r="AY302" s="65">
        <f t="shared" si="172"/>
        <v>63206624</v>
      </c>
      <c r="AZ302" s="66">
        <f t="shared" si="173"/>
        <v>67103662</v>
      </c>
      <c r="BA302" s="35"/>
      <c r="BB302" s="7">
        <f t="shared" si="148"/>
        <v>224.87967454232515</v>
      </c>
      <c r="BC302" s="4">
        <f t="shared" si="149"/>
        <v>132.01661631419938</v>
      </c>
      <c r="BD302" s="9">
        <f t="shared" si="150"/>
        <v>250.42812499999999</v>
      </c>
      <c r="BE302" s="35"/>
      <c r="BF302" s="41">
        <f t="shared" si="167"/>
        <v>5.4902264292559851E-2</v>
      </c>
      <c r="BG302" s="43">
        <f t="shared" si="168"/>
        <v>3.2230619217333834E-2</v>
      </c>
      <c r="BH302" s="44">
        <f t="shared" si="169"/>
        <v>6.1139678955078124E-2</v>
      </c>
      <c r="BI302" s="35"/>
      <c r="BJ302" s="73" t="s">
        <v>47</v>
      </c>
      <c r="BK302" s="57"/>
      <c r="BL302" s="58"/>
      <c r="BM302" s="35"/>
      <c r="BN302" s="56"/>
      <c r="BO302" s="57"/>
      <c r="BP302" s="58"/>
      <c r="BQ302" s="35"/>
      <c r="BR302" s="56"/>
      <c r="BS302" s="57"/>
      <c r="BT302" s="58"/>
      <c r="BU302" s="35"/>
      <c r="BV302" s="56"/>
      <c r="BW302" s="57"/>
      <c r="BX302" s="58"/>
    </row>
    <row r="303" spans="1:76" x14ac:dyDescent="0.2">
      <c r="A303" s="4">
        <f t="shared" si="160"/>
        <v>2970000</v>
      </c>
      <c r="B303" s="4">
        <f t="shared" si="157"/>
        <v>2980000</v>
      </c>
      <c r="D303" s="7">
        <f t="shared" si="161"/>
        <v>10000</v>
      </c>
      <c r="E303" s="57">
        <v>6153</v>
      </c>
      <c r="F303" s="9">
        <f t="shared" si="151"/>
        <v>3847</v>
      </c>
      <c r="G303" s="58">
        <v>74683</v>
      </c>
      <c r="H303" s="9">
        <f t="shared" si="152"/>
        <v>12.137656427758817</v>
      </c>
      <c r="I303" s="9">
        <f t="shared" si="153"/>
        <v>7.4683000000000002</v>
      </c>
      <c r="J303" s="4"/>
      <c r="K303" s="59">
        <v>4067</v>
      </c>
      <c r="L303" s="27">
        <f t="shared" si="162"/>
        <v>5933</v>
      </c>
      <c r="M303" s="57">
        <v>23204</v>
      </c>
      <c r="N303" s="30">
        <f t="shared" si="163"/>
        <v>-23196.5317</v>
      </c>
      <c r="O303" s="35"/>
      <c r="P303" s="7">
        <f t="shared" si="164"/>
        <v>27271</v>
      </c>
      <c r="Q303" s="57">
        <v>1985</v>
      </c>
      <c r="R303" s="58">
        <v>963</v>
      </c>
      <c r="S303" s="4"/>
      <c r="T303" s="59">
        <v>92603</v>
      </c>
      <c r="U303" s="58">
        <v>1050504</v>
      </c>
      <c r="V303" s="35"/>
      <c r="W303" s="7">
        <f t="shared" si="165"/>
        <v>1143107</v>
      </c>
      <c r="X303" s="57">
        <v>536944</v>
      </c>
      <c r="Y303" s="58">
        <v>261936</v>
      </c>
      <c r="AA303" s="7">
        <f t="shared" si="154"/>
        <v>41.916578049943162</v>
      </c>
      <c r="AB303" s="4">
        <f t="shared" si="155"/>
        <v>270.50075566750633</v>
      </c>
      <c r="AC303" s="9">
        <f t="shared" si="156"/>
        <v>272</v>
      </c>
      <c r="AE303" s="7">
        <f t="shared" si="158"/>
        <v>210157138</v>
      </c>
      <c r="AF303" s="4">
        <f t="shared" si="170"/>
        <v>151431400</v>
      </c>
      <c r="AG303" s="9">
        <f t="shared" si="171"/>
        <v>54060544</v>
      </c>
      <c r="AI303" s="47">
        <f t="shared" si="142"/>
        <v>0.36668989035972277</v>
      </c>
      <c r="AJ303" s="48">
        <f t="shared" si="143"/>
        <v>5.0377833753148611</v>
      </c>
      <c r="AK303" s="49">
        <f t="shared" si="144"/>
        <v>10.384215991692628</v>
      </c>
      <c r="AM303" s="47">
        <f t="shared" si="145"/>
        <v>0.22562428953833744</v>
      </c>
      <c r="AN303" s="48">
        <f t="shared" si="146"/>
        <v>3.0997481108312344</v>
      </c>
      <c r="AO303" s="49">
        <f t="shared" si="147"/>
        <v>6.3894080996884739</v>
      </c>
      <c r="AQ303" s="59">
        <v>215603</v>
      </c>
      <c r="AR303" s="58">
        <v>5846016</v>
      </c>
      <c r="AS303" s="35"/>
      <c r="AT303" s="7">
        <f t="shared" si="166"/>
        <v>6061619</v>
      </c>
      <c r="AU303" s="57">
        <v>261075</v>
      </c>
      <c r="AV303" s="58">
        <v>242133</v>
      </c>
      <c r="AW303" s="35"/>
      <c r="AX303" s="7">
        <f t="shared" si="159"/>
        <v>816221580</v>
      </c>
      <c r="AY303" s="65">
        <f t="shared" si="172"/>
        <v>63467699</v>
      </c>
      <c r="AZ303" s="66">
        <f t="shared" si="173"/>
        <v>67345795</v>
      </c>
      <c r="BA303" s="35"/>
      <c r="BB303" s="7">
        <f t="shared" si="148"/>
        <v>222.27344065124126</v>
      </c>
      <c r="BC303" s="4">
        <f t="shared" si="149"/>
        <v>131.52392947103274</v>
      </c>
      <c r="BD303" s="9">
        <f t="shared" si="150"/>
        <v>251.4361370716511</v>
      </c>
      <c r="BE303" s="35"/>
      <c r="BF303" s="41">
        <f t="shared" si="167"/>
        <v>5.4265976721494448E-2</v>
      </c>
      <c r="BG303" s="43">
        <f t="shared" si="168"/>
        <v>3.2110334343513854E-2</v>
      </c>
      <c r="BH303" s="44">
        <f t="shared" si="169"/>
        <v>6.138577565225857E-2</v>
      </c>
      <c r="BI303" s="35"/>
      <c r="BJ303" s="73" t="s">
        <v>47</v>
      </c>
      <c r="BK303" s="57"/>
      <c r="BL303" s="58"/>
      <c r="BM303" s="35"/>
      <c r="BN303" s="56"/>
      <c r="BO303" s="57"/>
      <c r="BP303" s="58"/>
      <c r="BQ303" s="35"/>
      <c r="BR303" s="56"/>
      <c r="BS303" s="57"/>
      <c r="BT303" s="58"/>
      <c r="BU303" s="35"/>
      <c r="BV303" s="56"/>
      <c r="BW303" s="57"/>
      <c r="BX303" s="58"/>
    </row>
    <row r="304" spans="1:76" x14ac:dyDescent="0.2">
      <c r="A304" s="4">
        <f t="shared" si="160"/>
        <v>2980000</v>
      </c>
      <c r="B304" s="4">
        <f t="shared" si="157"/>
        <v>2990000</v>
      </c>
      <c r="D304" s="7">
        <f t="shared" si="161"/>
        <v>10000</v>
      </c>
      <c r="E304" s="57">
        <v>6213</v>
      </c>
      <c r="F304" s="9">
        <f t="shared" si="151"/>
        <v>3787</v>
      </c>
      <c r="G304" s="58">
        <v>86938</v>
      </c>
      <c r="H304" s="9">
        <f t="shared" si="152"/>
        <v>13.992918075004024</v>
      </c>
      <c r="I304" s="9">
        <f t="shared" si="153"/>
        <v>8.6937999999999995</v>
      </c>
      <c r="J304" s="4"/>
      <c r="K304" s="59">
        <v>4375</v>
      </c>
      <c r="L304" s="27">
        <f t="shared" si="162"/>
        <v>5625</v>
      </c>
      <c r="M304" s="57">
        <v>31005</v>
      </c>
      <c r="N304" s="30">
        <f t="shared" si="163"/>
        <v>-30996.306199999999</v>
      </c>
      <c r="O304" s="35"/>
      <c r="P304" s="7">
        <f t="shared" si="164"/>
        <v>35380</v>
      </c>
      <c r="Q304" s="57">
        <v>1990</v>
      </c>
      <c r="R304" s="58">
        <v>1025</v>
      </c>
      <c r="S304" s="4"/>
      <c r="T304" s="59">
        <v>119940</v>
      </c>
      <c r="U304" s="58">
        <v>1131632</v>
      </c>
      <c r="V304" s="35"/>
      <c r="W304" s="7">
        <f t="shared" si="165"/>
        <v>1251572</v>
      </c>
      <c r="X304" s="57">
        <v>539368</v>
      </c>
      <c r="Y304" s="58">
        <v>278800</v>
      </c>
      <c r="AA304" s="7">
        <f t="shared" si="154"/>
        <v>35.375127190503107</v>
      </c>
      <c r="AB304" s="4">
        <f t="shared" si="155"/>
        <v>271.03919597989949</v>
      </c>
      <c r="AC304" s="9">
        <f t="shared" si="156"/>
        <v>272</v>
      </c>
      <c r="AE304" s="7">
        <f t="shared" si="158"/>
        <v>211408710</v>
      </c>
      <c r="AF304" s="4">
        <f t="shared" si="170"/>
        <v>151970768</v>
      </c>
      <c r="AG304" s="9">
        <f t="shared" si="171"/>
        <v>54339344</v>
      </c>
      <c r="AI304" s="47">
        <f t="shared" si="142"/>
        <v>0.28264556246466932</v>
      </c>
      <c r="AJ304" s="48">
        <f t="shared" si="143"/>
        <v>5.025125628140704</v>
      </c>
      <c r="AK304" s="49">
        <f t="shared" si="144"/>
        <v>9.7560975609756095</v>
      </c>
      <c r="AM304" s="47">
        <f t="shared" si="145"/>
        <v>0.17560768795929904</v>
      </c>
      <c r="AN304" s="48">
        <f t="shared" si="146"/>
        <v>3.1221105527638189</v>
      </c>
      <c r="AO304" s="49">
        <f t="shared" si="147"/>
        <v>6.0614634146341464</v>
      </c>
      <c r="AQ304" s="59">
        <v>317297</v>
      </c>
      <c r="AR304" s="58">
        <v>7677416</v>
      </c>
      <c r="AS304" s="35"/>
      <c r="AT304" s="7">
        <f t="shared" si="166"/>
        <v>7994713</v>
      </c>
      <c r="AU304" s="57">
        <v>273011</v>
      </c>
      <c r="AV304" s="58">
        <v>257357</v>
      </c>
      <c r="AW304" s="35"/>
      <c r="AX304" s="7">
        <f t="shared" si="159"/>
        <v>824216293</v>
      </c>
      <c r="AY304" s="65">
        <f t="shared" si="172"/>
        <v>63740710</v>
      </c>
      <c r="AZ304" s="66">
        <f t="shared" si="173"/>
        <v>67603152</v>
      </c>
      <c r="BA304" s="35"/>
      <c r="BB304" s="7">
        <f t="shared" si="148"/>
        <v>225.96701526286037</v>
      </c>
      <c r="BC304" s="4">
        <f t="shared" si="149"/>
        <v>137.19145728643215</v>
      </c>
      <c r="BD304" s="9">
        <f t="shared" si="150"/>
        <v>251.08</v>
      </c>
      <c r="BE304" s="35"/>
      <c r="BF304" s="41">
        <f t="shared" si="167"/>
        <v>5.516772833565927E-2</v>
      </c>
      <c r="BG304" s="43">
        <f t="shared" si="168"/>
        <v>3.349400812657035E-2</v>
      </c>
      <c r="BH304" s="44">
        <f t="shared" si="169"/>
        <v>6.1298828125000003E-2</v>
      </c>
      <c r="BI304" s="35"/>
      <c r="BJ304" s="73" t="s">
        <v>47</v>
      </c>
      <c r="BK304" s="57"/>
      <c r="BL304" s="58"/>
      <c r="BM304" s="35"/>
      <c r="BN304" s="56"/>
      <c r="BO304" s="57"/>
      <c r="BP304" s="58"/>
      <c r="BQ304" s="35"/>
      <c r="BR304" s="56"/>
      <c r="BS304" s="57"/>
      <c r="BT304" s="58"/>
      <c r="BU304" s="35"/>
      <c r="BV304" s="56"/>
      <c r="BW304" s="57"/>
      <c r="BX304" s="58"/>
    </row>
    <row r="305" spans="1:76" x14ac:dyDescent="0.2">
      <c r="A305" s="4">
        <f t="shared" si="160"/>
        <v>2990000</v>
      </c>
      <c r="B305" s="4">
        <f t="shared" si="157"/>
        <v>3000000</v>
      </c>
      <c r="D305" s="7">
        <f t="shared" si="161"/>
        <v>10000</v>
      </c>
      <c r="E305" s="57">
        <v>5978</v>
      </c>
      <c r="F305" s="9">
        <f t="shared" si="151"/>
        <v>4022</v>
      </c>
      <c r="G305" s="58">
        <v>68376</v>
      </c>
      <c r="H305" s="9">
        <f t="shared" si="152"/>
        <v>11.437939110070257</v>
      </c>
      <c r="I305" s="9">
        <f t="shared" si="153"/>
        <v>6.8376000000000001</v>
      </c>
      <c r="J305" s="4"/>
      <c r="K305" s="59">
        <v>3749</v>
      </c>
      <c r="L305" s="27">
        <f t="shared" si="162"/>
        <v>6251</v>
      </c>
      <c r="M305" s="57">
        <v>20925</v>
      </c>
      <c r="N305" s="30">
        <f t="shared" si="163"/>
        <v>-20918.162400000001</v>
      </c>
      <c r="O305" s="35"/>
      <c r="P305" s="7">
        <f t="shared" si="164"/>
        <v>24674</v>
      </c>
      <c r="Q305" s="57">
        <v>1988</v>
      </c>
      <c r="R305" s="58">
        <v>905</v>
      </c>
      <c r="S305" s="4"/>
      <c r="T305" s="59">
        <v>85775</v>
      </c>
      <c r="U305" s="58">
        <v>964920</v>
      </c>
      <c r="V305" s="35"/>
      <c r="W305" s="7">
        <f t="shared" si="165"/>
        <v>1050695</v>
      </c>
      <c r="X305" s="57">
        <v>537648</v>
      </c>
      <c r="Y305" s="58">
        <v>246160</v>
      </c>
      <c r="AA305" s="7">
        <f t="shared" si="154"/>
        <v>42.58308340763557</v>
      </c>
      <c r="AB305" s="4">
        <f t="shared" si="155"/>
        <v>270.44668008048291</v>
      </c>
      <c r="AC305" s="9">
        <f t="shared" si="156"/>
        <v>272</v>
      </c>
      <c r="AE305" s="7">
        <f t="shared" si="158"/>
        <v>212459405</v>
      </c>
      <c r="AF305" s="4">
        <f t="shared" si="170"/>
        <v>152508416</v>
      </c>
      <c r="AG305" s="9">
        <f t="shared" si="171"/>
        <v>54585504</v>
      </c>
      <c r="AI305" s="47">
        <f t="shared" si="142"/>
        <v>0.40528491529545269</v>
      </c>
      <c r="AJ305" s="48">
        <f t="shared" si="143"/>
        <v>5.0301810865191143</v>
      </c>
      <c r="AK305" s="49">
        <f t="shared" si="144"/>
        <v>11.049723756906078</v>
      </c>
      <c r="AM305" s="47">
        <f t="shared" si="145"/>
        <v>0.24227932236362162</v>
      </c>
      <c r="AN305" s="48">
        <f t="shared" si="146"/>
        <v>3.007042253521127</v>
      </c>
      <c r="AO305" s="49">
        <f t="shared" si="147"/>
        <v>6.605524861878453</v>
      </c>
      <c r="AQ305" s="59">
        <v>199438</v>
      </c>
      <c r="AR305" s="58">
        <v>5281728</v>
      </c>
      <c r="AS305" s="35"/>
      <c r="AT305" s="7">
        <f t="shared" si="166"/>
        <v>5481166</v>
      </c>
      <c r="AU305" s="57">
        <v>242199</v>
      </c>
      <c r="AV305" s="58">
        <v>224059</v>
      </c>
      <c r="AW305" s="35"/>
      <c r="AX305" s="7">
        <f t="shared" si="159"/>
        <v>829697459</v>
      </c>
      <c r="AY305" s="65">
        <f t="shared" si="172"/>
        <v>63982909</v>
      </c>
      <c r="AZ305" s="66">
        <f t="shared" si="173"/>
        <v>67827211</v>
      </c>
      <c r="BA305" s="35"/>
      <c r="BB305" s="7">
        <f t="shared" si="148"/>
        <v>222.14338980303154</v>
      </c>
      <c r="BC305" s="4">
        <f t="shared" si="149"/>
        <v>121.8304828973843</v>
      </c>
      <c r="BD305" s="9">
        <f t="shared" si="150"/>
        <v>247.57900552486188</v>
      </c>
      <c r="BE305" s="35"/>
      <c r="BF305" s="41">
        <f t="shared" si="167"/>
        <v>5.4234226026130747E-2</v>
      </c>
      <c r="BG305" s="43">
        <f t="shared" si="168"/>
        <v>2.9743770238619214E-2</v>
      </c>
      <c r="BH305" s="44">
        <f t="shared" si="169"/>
        <v>6.0444093145718233E-2</v>
      </c>
      <c r="BI305" s="35"/>
      <c r="BJ305" s="73" t="s">
        <v>47</v>
      </c>
      <c r="BK305" s="57"/>
      <c r="BL305" s="58"/>
      <c r="BM305" s="35"/>
      <c r="BN305" s="56"/>
      <c r="BO305" s="57"/>
      <c r="BP305" s="58"/>
      <c r="BQ305" s="35"/>
      <c r="BR305" s="56"/>
      <c r="BS305" s="57"/>
      <c r="BT305" s="58"/>
      <c r="BU305" s="35"/>
      <c r="BV305" s="56"/>
      <c r="BW305" s="57"/>
      <c r="BX305" s="58"/>
    </row>
    <row r="306" spans="1:76" x14ac:dyDescent="0.2">
      <c r="A306" s="4">
        <f t="shared" si="160"/>
        <v>3000000</v>
      </c>
      <c r="B306" s="4">
        <f t="shared" si="157"/>
        <v>3010000</v>
      </c>
      <c r="D306" s="7">
        <f t="shared" si="161"/>
        <v>10000</v>
      </c>
      <c r="E306" s="57">
        <v>6227</v>
      </c>
      <c r="F306" s="9">
        <f t="shared" si="151"/>
        <v>3773</v>
      </c>
      <c r="G306" s="58">
        <v>73360</v>
      </c>
      <c r="H306" s="9">
        <f t="shared" si="152"/>
        <v>11.780953910390236</v>
      </c>
      <c r="I306" s="9">
        <f t="shared" si="153"/>
        <v>7.3360000000000003</v>
      </c>
      <c r="J306" s="4"/>
      <c r="K306" s="59">
        <v>3973</v>
      </c>
      <c r="L306" s="27">
        <f t="shared" si="162"/>
        <v>6027</v>
      </c>
      <c r="M306" s="57">
        <v>21299</v>
      </c>
      <c r="N306" s="30">
        <f t="shared" si="163"/>
        <v>-21291.664000000001</v>
      </c>
      <c r="O306" s="35"/>
      <c r="P306" s="7">
        <f t="shared" si="164"/>
        <v>25272</v>
      </c>
      <c r="Q306" s="57">
        <v>1992</v>
      </c>
      <c r="R306" s="58">
        <v>944</v>
      </c>
      <c r="S306" s="4"/>
      <c r="T306" s="59">
        <v>91707</v>
      </c>
      <c r="U306" s="58">
        <v>1026080</v>
      </c>
      <c r="V306" s="35"/>
      <c r="W306" s="7">
        <f t="shared" si="165"/>
        <v>1117787</v>
      </c>
      <c r="X306" s="57">
        <v>538976</v>
      </c>
      <c r="Y306" s="58">
        <v>256768</v>
      </c>
      <c r="AA306" s="7">
        <f t="shared" si="154"/>
        <v>44.230254827477047</v>
      </c>
      <c r="AB306" s="4">
        <f t="shared" si="155"/>
        <v>270.57028112449797</v>
      </c>
      <c r="AC306" s="9">
        <f t="shared" si="156"/>
        <v>272</v>
      </c>
      <c r="AE306" s="7">
        <f t="shared" si="158"/>
        <v>213577192</v>
      </c>
      <c r="AF306" s="4">
        <f t="shared" si="170"/>
        <v>153047392</v>
      </c>
      <c r="AG306" s="9">
        <f t="shared" si="171"/>
        <v>54842272</v>
      </c>
      <c r="AI306" s="47">
        <f t="shared" si="142"/>
        <v>0.39569484013928458</v>
      </c>
      <c r="AJ306" s="48">
        <f t="shared" si="143"/>
        <v>5.0200803212851408</v>
      </c>
      <c r="AK306" s="49">
        <f t="shared" si="144"/>
        <v>10.59322033898305</v>
      </c>
      <c r="AM306" s="47">
        <f t="shared" si="145"/>
        <v>0.24639917695473251</v>
      </c>
      <c r="AN306" s="48">
        <f t="shared" si="146"/>
        <v>3.126004016064257</v>
      </c>
      <c r="AO306" s="49">
        <f t="shared" si="147"/>
        <v>6.5963983050847457</v>
      </c>
      <c r="AQ306" s="59">
        <v>203281</v>
      </c>
      <c r="AR306" s="58">
        <v>5384304</v>
      </c>
      <c r="AS306" s="35"/>
      <c r="AT306" s="7">
        <f t="shared" si="166"/>
        <v>5587585</v>
      </c>
      <c r="AU306" s="57">
        <v>256378</v>
      </c>
      <c r="AV306" s="58">
        <v>236752</v>
      </c>
      <c r="AW306" s="35"/>
      <c r="AX306" s="7">
        <f t="shared" si="159"/>
        <v>835285044</v>
      </c>
      <c r="AY306" s="65">
        <f t="shared" si="172"/>
        <v>64239287</v>
      </c>
      <c r="AZ306" s="66">
        <f t="shared" si="173"/>
        <v>68063963</v>
      </c>
      <c r="BA306" s="35"/>
      <c r="BB306" s="7">
        <f t="shared" si="148"/>
        <v>221.09785533396644</v>
      </c>
      <c r="BC306" s="4">
        <f t="shared" si="149"/>
        <v>128.70381526104418</v>
      </c>
      <c r="BD306" s="9">
        <f t="shared" si="150"/>
        <v>250.79661016949152</v>
      </c>
      <c r="BE306" s="35"/>
      <c r="BF306" s="41">
        <f t="shared" si="167"/>
        <v>5.3978968587394149E-2</v>
      </c>
      <c r="BG306" s="43">
        <f t="shared" si="168"/>
        <v>3.1421829897715865E-2</v>
      </c>
      <c r="BH306" s="44">
        <f t="shared" si="169"/>
        <v>6.1229641154661014E-2</v>
      </c>
      <c r="BI306" s="35"/>
      <c r="BJ306" s="73" t="s">
        <v>47</v>
      </c>
      <c r="BK306" s="57"/>
      <c r="BL306" s="58"/>
      <c r="BM306" s="35"/>
      <c r="BN306" s="56"/>
      <c r="BO306" s="57"/>
      <c r="BP306" s="58"/>
      <c r="BQ306" s="35"/>
      <c r="BR306" s="56"/>
      <c r="BS306" s="57"/>
      <c r="BT306" s="58"/>
      <c r="BU306" s="35"/>
      <c r="BV306" s="56"/>
      <c r="BW306" s="57"/>
      <c r="BX306" s="58"/>
    </row>
    <row r="307" spans="1:76" x14ac:dyDescent="0.2">
      <c r="A307" s="4">
        <f t="shared" si="160"/>
        <v>3010000</v>
      </c>
      <c r="B307" s="4">
        <f t="shared" si="157"/>
        <v>3020000</v>
      </c>
      <c r="D307" s="7">
        <f t="shared" si="161"/>
        <v>10000</v>
      </c>
      <c r="E307" s="57">
        <v>6343</v>
      </c>
      <c r="F307" s="9">
        <f t="shared" si="151"/>
        <v>3657</v>
      </c>
      <c r="G307" s="58">
        <v>77193</v>
      </c>
      <c r="H307" s="9">
        <f t="shared" si="152"/>
        <v>12.169793473119976</v>
      </c>
      <c r="I307" s="9">
        <f t="shared" si="153"/>
        <v>7.7192999999999996</v>
      </c>
      <c r="J307" s="4"/>
      <c r="K307" s="59">
        <v>4334</v>
      </c>
      <c r="L307" s="27">
        <f t="shared" si="162"/>
        <v>5666</v>
      </c>
      <c r="M307" s="57">
        <v>25753</v>
      </c>
      <c r="N307" s="30">
        <f t="shared" si="163"/>
        <v>-25745.280699999999</v>
      </c>
      <c r="O307" s="35"/>
      <c r="P307" s="7">
        <f t="shared" si="164"/>
        <v>30087</v>
      </c>
      <c r="Q307" s="57">
        <v>1989</v>
      </c>
      <c r="R307" s="58">
        <v>1014</v>
      </c>
      <c r="S307" s="4"/>
      <c r="T307" s="59">
        <v>111907</v>
      </c>
      <c r="U307" s="58">
        <v>1128624</v>
      </c>
      <c r="V307" s="35"/>
      <c r="W307" s="7">
        <f t="shared" si="165"/>
        <v>1240531</v>
      </c>
      <c r="X307" s="57">
        <v>538656</v>
      </c>
      <c r="Y307" s="58">
        <v>275808</v>
      </c>
      <c r="AA307" s="7">
        <f t="shared" si="154"/>
        <v>41.23146209326287</v>
      </c>
      <c r="AB307" s="4">
        <f t="shared" si="155"/>
        <v>270.81749622926094</v>
      </c>
      <c r="AC307" s="9">
        <f t="shared" si="156"/>
        <v>272</v>
      </c>
      <c r="AE307" s="7">
        <f t="shared" si="158"/>
        <v>214817723</v>
      </c>
      <c r="AF307" s="4">
        <f t="shared" si="170"/>
        <v>153586048</v>
      </c>
      <c r="AG307" s="9">
        <f t="shared" si="171"/>
        <v>55118080</v>
      </c>
      <c r="AI307" s="47">
        <f t="shared" si="142"/>
        <v>0.3323694618938412</v>
      </c>
      <c r="AJ307" s="48">
        <f t="shared" si="143"/>
        <v>5.0276520864756158</v>
      </c>
      <c r="AK307" s="49">
        <f t="shared" si="144"/>
        <v>9.8619329388560164</v>
      </c>
      <c r="AM307" s="47">
        <f t="shared" si="145"/>
        <v>0.21082194967926346</v>
      </c>
      <c r="AN307" s="48">
        <f t="shared" si="146"/>
        <v>3.1890397184514834</v>
      </c>
      <c r="AO307" s="49">
        <f t="shared" si="147"/>
        <v>6.2554240631163704</v>
      </c>
      <c r="AQ307" s="59">
        <v>248549</v>
      </c>
      <c r="AR307" s="58">
        <v>6465952</v>
      </c>
      <c r="AS307" s="35"/>
      <c r="AT307" s="7">
        <f t="shared" si="166"/>
        <v>6714501</v>
      </c>
      <c r="AU307" s="57">
        <v>272827</v>
      </c>
      <c r="AV307" s="58">
        <v>253365</v>
      </c>
      <c r="AW307" s="35"/>
      <c r="AX307" s="7">
        <f t="shared" si="159"/>
        <v>841999545</v>
      </c>
      <c r="AY307" s="65">
        <f t="shared" si="172"/>
        <v>64512114</v>
      </c>
      <c r="AZ307" s="66">
        <f t="shared" si="173"/>
        <v>68317328</v>
      </c>
      <c r="BA307" s="35"/>
      <c r="BB307" s="7">
        <f t="shared" si="148"/>
        <v>223.16950842556585</v>
      </c>
      <c r="BC307" s="4">
        <f t="shared" si="149"/>
        <v>137.16792357968828</v>
      </c>
      <c r="BD307" s="9">
        <f t="shared" si="150"/>
        <v>249.86686390532543</v>
      </c>
      <c r="BE307" s="35"/>
      <c r="BF307" s="41">
        <f t="shared" si="167"/>
        <v>5.4484743267960413E-2</v>
      </c>
      <c r="BG307" s="43">
        <f t="shared" si="168"/>
        <v>3.3488262592697333E-2</v>
      </c>
      <c r="BH307" s="44">
        <f t="shared" si="169"/>
        <v>6.1002652320636092E-2</v>
      </c>
      <c r="BI307" s="35"/>
      <c r="BJ307" s="73" t="s">
        <v>47</v>
      </c>
      <c r="BK307" s="57"/>
      <c r="BL307" s="58"/>
      <c r="BM307" s="35"/>
      <c r="BN307" s="56"/>
      <c r="BO307" s="57"/>
      <c r="BP307" s="58"/>
      <c r="BQ307" s="35"/>
      <c r="BR307" s="56"/>
      <c r="BS307" s="57"/>
      <c r="BT307" s="58"/>
      <c r="BU307" s="35"/>
      <c r="BV307" s="56"/>
      <c r="BW307" s="57"/>
      <c r="BX307" s="58"/>
    </row>
    <row r="308" spans="1:76" x14ac:dyDescent="0.2">
      <c r="A308" s="4">
        <f t="shared" si="160"/>
        <v>3020000</v>
      </c>
      <c r="B308" s="4">
        <f t="shared" si="157"/>
        <v>3030000</v>
      </c>
      <c r="D308" s="7">
        <f t="shared" si="161"/>
        <v>10000</v>
      </c>
      <c r="E308" s="57">
        <v>6212</v>
      </c>
      <c r="F308" s="9">
        <f t="shared" si="151"/>
        <v>3788</v>
      </c>
      <c r="G308" s="58">
        <v>71993</v>
      </c>
      <c r="H308" s="9">
        <f t="shared" si="152"/>
        <v>11.589343206696716</v>
      </c>
      <c r="I308" s="9">
        <f t="shared" si="153"/>
        <v>7.1993</v>
      </c>
      <c r="J308" s="4"/>
      <c r="K308" s="59">
        <v>4156</v>
      </c>
      <c r="L308" s="27">
        <f t="shared" si="162"/>
        <v>5844</v>
      </c>
      <c r="M308" s="57">
        <v>24815</v>
      </c>
      <c r="N308" s="30">
        <f t="shared" si="163"/>
        <v>-24807.8007</v>
      </c>
      <c r="O308" s="35"/>
      <c r="P308" s="7">
        <f t="shared" si="164"/>
        <v>28971</v>
      </c>
      <c r="Q308" s="57">
        <v>1987</v>
      </c>
      <c r="R308" s="58">
        <v>991</v>
      </c>
      <c r="S308" s="4"/>
      <c r="T308" s="59">
        <v>107567</v>
      </c>
      <c r="U308" s="58">
        <v>1085304</v>
      </c>
      <c r="V308" s="35"/>
      <c r="W308" s="7">
        <f t="shared" si="165"/>
        <v>1192871</v>
      </c>
      <c r="X308" s="57">
        <v>538416</v>
      </c>
      <c r="Y308" s="58">
        <v>269552</v>
      </c>
      <c r="AA308" s="7">
        <f t="shared" si="154"/>
        <v>41.174657416036723</v>
      </c>
      <c r="AB308" s="4">
        <f t="shared" si="155"/>
        <v>270.96930045294414</v>
      </c>
      <c r="AC308" s="9">
        <f t="shared" si="156"/>
        <v>272</v>
      </c>
      <c r="AE308" s="7">
        <f t="shared" si="158"/>
        <v>216010594</v>
      </c>
      <c r="AF308" s="4">
        <f t="shared" si="170"/>
        <v>154124464</v>
      </c>
      <c r="AG308" s="9">
        <f t="shared" si="171"/>
        <v>55387632</v>
      </c>
      <c r="AI308" s="47">
        <f t="shared" si="142"/>
        <v>0.34517275896586241</v>
      </c>
      <c r="AJ308" s="48">
        <f t="shared" si="143"/>
        <v>5.0327126321087068</v>
      </c>
      <c r="AK308" s="49">
        <f t="shared" si="144"/>
        <v>10.090817356205852</v>
      </c>
      <c r="AM308" s="47">
        <f t="shared" si="145"/>
        <v>0.21442131786959373</v>
      </c>
      <c r="AN308" s="48">
        <f t="shared" si="146"/>
        <v>3.1263210870659286</v>
      </c>
      <c r="AO308" s="49">
        <f t="shared" si="147"/>
        <v>6.2684157416750761</v>
      </c>
      <c r="AQ308" s="59">
        <v>241637</v>
      </c>
      <c r="AR308" s="58">
        <v>6267944</v>
      </c>
      <c r="AS308" s="35"/>
      <c r="AT308" s="7">
        <f t="shared" si="166"/>
        <v>6509581</v>
      </c>
      <c r="AU308" s="57">
        <v>262857</v>
      </c>
      <c r="AV308" s="58">
        <v>242833</v>
      </c>
      <c r="AW308" s="35"/>
      <c r="AX308" s="7">
        <f t="shared" si="159"/>
        <v>848509126</v>
      </c>
      <c r="AY308" s="65">
        <f t="shared" si="172"/>
        <v>64774971</v>
      </c>
      <c r="AZ308" s="66">
        <f t="shared" si="173"/>
        <v>68560161</v>
      </c>
      <c r="BA308" s="35"/>
      <c r="BB308" s="7">
        <f t="shared" si="148"/>
        <v>224.69300334817575</v>
      </c>
      <c r="BC308" s="4">
        <f t="shared" si="149"/>
        <v>132.28837443381983</v>
      </c>
      <c r="BD308" s="9">
        <f t="shared" si="150"/>
        <v>245.0383451059536</v>
      </c>
      <c r="BE308" s="35"/>
      <c r="BF308" s="41">
        <f t="shared" si="167"/>
        <v>5.485669027055072E-2</v>
      </c>
      <c r="BG308" s="43">
        <f t="shared" si="168"/>
        <v>3.2296966414506793E-2</v>
      </c>
      <c r="BH308" s="44">
        <f t="shared" si="169"/>
        <v>5.9823814723133202E-2</v>
      </c>
      <c r="BI308" s="35"/>
      <c r="BJ308" s="73" t="s">
        <v>47</v>
      </c>
      <c r="BK308" s="57"/>
      <c r="BL308" s="58"/>
      <c r="BM308" s="35"/>
      <c r="BN308" s="56"/>
      <c r="BO308" s="57"/>
      <c r="BP308" s="58"/>
      <c r="BQ308" s="35"/>
      <c r="BR308" s="56"/>
      <c r="BS308" s="57"/>
      <c r="BT308" s="58"/>
      <c r="BU308" s="35"/>
      <c r="BV308" s="56"/>
      <c r="BW308" s="57"/>
      <c r="BX308" s="58"/>
    </row>
    <row r="309" spans="1:76" x14ac:dyDescent="0.2">
      <c r="A309" s="4">
        <f t="shared" si="160"/>
        <v>3030000</v>
      </c>
      <c r="B309" s="4">
        <f t="shared" si="157"/>
        <v>3040000</v>
      </c>
      <c r="D309" s="7">
        <f t="shared" si="161"/>
        <v>10000</v>
      </c>
      <c r="E309" s="57">
        <v>6236</v>
      </c>
      <c r="F309" s="9">
        <f t="shared" si="151"/>
        <v>3764</v>
      </c>
      <c r="G309" s="58">
        <v>72638</v>
      </c>
      <c r="H309" s="9">
        <f t="shared" si="152"/>
        <v>11.64817190506735</v>
      </c>
      <c r="I309" s="9">
        <f t="shared" si="153"/>
        <v>7.2637999999999998</v>
      </c>
      <c r="J309" s="4"/>
      <c r="K309" s="59">
        <v>4296</v>
      </c>
      <c r="L309" s="27">
        <f t="shared" si="162"/>
        <v>5704</v>
      </c>
      <c r="M309" s="57">
        <v>22677</v>
      </c>
      <c r="N309" s="30">
        <f t="shared" si="163"/>
        <v>-22669.736199999999</v>
      </c>
      <c r="O309" s="35"/>
      <c r="P309" s="7">
        <f t="shared" si="164"/>
        <v>26973</v>
      </c>
      <c r="Q309" s="57">
        <v>1992</v>
      </c>
      <c r="R309" s="58">
        <v>1007</v>
      </c>
      <c r="S309" s="4"/>
      <c r="T309" s="59">
        <v>104749</v>
      </c>
      <c r="U309" s="58">
        <v>1118904</v>
      </c>
      <c r="V309" s="35"/>
      <c r="W309" s="7">
        <f t="shared" si="165"/>
        <v>1223653</v>
      </c>
      <c r="X309" s="57">
        <v>540016</v>
      </c>
      <c r="Y309" s="58">
        <v>273904</v>
      </c>
      <c r="AA309" s="7">
        <f t="shared" si="154"/>
        <v>45.36584732881029</v>
      </c>
      <c r="AB309" s="4">
        <f t="shared" si="155"/>
        <v>271.09236947791163</v>
      </c>
      <c r="AC309" s="9">
        <f t="shared" si="156"/>
        <v>272</v>
      </c>
      <c r="AE309" s="7">
        <f t="shared" si="158"/>
        <v>217234247</v>
      </c>
      <c r="AF309" s="4">
        <f t="shared" si="170"/>
        <v>154664480</v>
      </c>
      <c r="AG309" s="9">
        <f t="shared" si="171"/>
        <v>55661536</v>
      </c>
      <c r="AI309" s="47">
        <f t="shared" si="142"/>
        <v>0.37074111148185224</v>
      </c>
      <c r="AJ309" s="48">
        <f t="shared" si="143"/>
        <v>5.0200803212851408</v>
      </c>
      <c r="AK309" s="49">
        <f t="shared" si="144"/>
        <v>9.9304865938430975</v>
      </c>
      <c r="AM309" s="47">
        <f t="shared" si="145"/>
        <v>0.23119415712008304</v>
      </c>
      <c r="AN309" s="48">
        <f t="shared" si="146"/>
        <v>3.1305220883534135</v>
      </c>
      <c r="AO309" s="49">
        <f t="shared" si="147"/>
        <v>6.1926514399205557</v>
      </c>
      <c r="AQ309" s="59">
        <v>208226</v>
      </c>
      <c r="AR309" s="58">
        <v>5727520</v>
      </c>
      <c r="AS309" s="35"/>
      <c r="AT309" s="7">
        <f t="shared" si="166"/>
        <v>5935746</v>
      </c>
      <c r="AU309" s="57">
        <v>270181</v>
      </c>
      <c r="AV309" s="58">
        <v>249777</v>
      </c>
      <c r="AW309" s="35"/>
      <c r="AX309" s="7">
        <f t="shared" si="159"/>
        <v>854444872</v>
      </c>
      <c r="AY309" s="65">
        <f t="shared" si="172"/>
        <v>65045152</v>
      </c>
      <c r="AZ309" s="66">
        <f t="shared" si="173"/>
        <v>68809938</v>
      </c>
      <c r="BA309" s="35"/>
      <c r="BB309" s="7">
        <f t="shared" si="148"/>
        <v>220.06250695139585</v>
      </c>
      <c r="BC309" s="4">
        <f t="shared" si="149"/>
        <v>135.63303212851406</v>
      </c>
      <c r="BD309" s="9">
        <f t="shared" si="150"/>
        <v>248.04071499503476</v>
      </c>
      <c r="BE309" s="35"/>
      <c r="BF309" s="41">
        <f t="shared" si="167"/>
        <v>5.3726197986180627E-2</v>
      </c>
      <c r="BG309" s="43">
        <f t="shared" si="168"/>
        <v>3.3113533234500503E-2</v>
      </c>
      <c r="BH309" s="44">
        <f t="shared" si="169"/>
        <v>6.0556815184334659E-2</v>
      </c>
      <c r="BI309" s="35"/>
      <c r="BJ309" s="73" t="s">
        <v>47</v>
      </c>
      <c r="BK309" s="57"/>
      <c r="BL309" s="58"/>
      <c r="BM309" s="35"/>
      <c r="BN309" s="56"/>
      <c r="BO309" s="57"/>
      <c r="BP309" s="58"/>
      <c r="BQ309" s="35"/>
      <c r="BR309" s="56"/>
      <c r="BS309" s="57"/>
      <c r="BT309" s="58"/>
      <c r="BU309" s="35"/>
      <c r="BV309" s="56"/>
      <c r="BW309" s="57"/>
      <c r="BX309" s="58"/>
    </row>
    <row r="310" spans="1:76" x14ac:dyDescent="0.2">
      <c r="A310" s="4">
        <f t="shared" si="160"/>
        <v>3040000</v>
      </c>
      <c r="B310" s="4">
        <f t="shared" si="157"/>
        <v>3050000</v>
      </c>
      <c r="D310" s="7">
        <f t="shared" si="161"/>
        <v>10000</v>
      </c>
      <c r="E310" s="57">
        <v>6268</v>
      </c>
      <c r="F310" s="9">
        <f t="shared" si="151"/>
        <v>3732</v>
      </c>
      <c r="G310" s="58">
        <v>78747</v>
      </c>
      <c r="H310" s="9">
        <f t="shared" si="152"/>
        <v>12.563337587747288</v>
      </c>
      <c r="I310" s="9">
        <f t="shared" si="153"/>
        <v>7.8746999999999998</v>
      </c>
      <c r="J310" s="4"/>
      <c r="K310" s="59">
        <v>4527</v>
      </c>
      <c r="L310" s="27">
        <f t="shared" si="162"/>
        <v>5473</v>
      </c>
      <c r="M310" s="57">
        <v>26462</v>
      </c>
      <c r="N310" s="30">
        <f t="shared" si="163"/>
        <v>-26454.1253</v>
      </c>
      <c r="O310" s="35"/>
      <c r="P310" s="7">
        <f t="shared" si="164"/>
        <v>30989</v>
      </c>
      <c r="Q310" s="57">
        <v>1990</v>
      </c>
      <c r="R310" s="58">
        <v>1040</v>
      </c>
      <c r="S310" s="4"/>
      <c r="T310" s="59">
        <v>115417</v>
      </c>
      <c r="U310" s="58">
        <v>1177864</v>
      </c>
      <c r="V310" s="35"/>
      <c r="W310" s="7">
        <f t="shared" si="165"/>
        <v>1293281</v>
      </c>
      <c r="X310" s="57">
        <v>539152</v>
      </c>
      <c r="Y310" s="58">
        <v>282880</v>
      </c>
      <c r="AA310" s="7">
        <f t="shared" si="154"/>
        <v>41.733550614734263</v>
      </c>
      <c r="AB310" s="4">
        <f t="shared" si="155"/>
        <v>270.93065326633166</v>
      </c>
      <c r="AC310" s="9">
        <f t="shared" si="156"/>
        <v>272</v>
      </c>
      <c r="AE310" s="7">
        <f t="shared" si="158"/>
        <v>218527528</v>
      </c>
      <c r="AF310" s="4">
        <f t="shared" si="170"/>
        <v>155203632</v>
      </c>
      <c r="AG310" s="9">
        <f t="shared" si="171"/>
        <v>55944416</v>
      </c>
      <c r="AI310" s="47">
        <f t="shared" si="142"/>
        <v>0.32269514989189713</v>
      </c>
      <c r="AJ310" s="48">
        <f t="shared" si="143"/>
        <v>5.025125628140704</v>
      </c>
      <c r="AK310" s="49">
        <f t="shared" si="144"/>
        <v>9.615384615384615</v>
      </c>
      <c r="AM310" s="47">
        <f t="shared" si="145"/>
        <v>0.20226531995224112</v>
      </c>
      <c r="AN310" s="48">
        <f t="shared" si="146"/>
        <v>3.1497487437185931</v>
      </c>
      <c r="AO310" s="49">
        <f t="shared" si="147"/>
        <v>6.0269230769230768</v>
      </c>
      <c r="AQ310" s="59">
        <v>245896</v>
      </c>
      <c r="AR310" s="58">
        <v>6694008</v>
      </c>
      <c r="AS310" s="35"/>
      <c r="AT310" s="7">
        <f t="shared" si="166"/>
        <v>6939904</v>
      </c>
      <c r="AU310" s="57">
        <v>277710</v>
      </c>
      <c r="AV310" s="58">
        <v>257743</v>
      </c>
      <c r="AW310" s="35"/>
      <c r="AX310" s="7">
        <f t="shared" si="159"/>
        <v>861384776</v>
      </c>
      <c r="AY310" s="65">
        <f t="shared" si="172"/>
        <v>65322862</v>
      </c>
      <c r="AZ310" s="66">
        <f t="shared" si="173"/>
        <v>69067681</v>
      </c>
      <c r="BA310" s="35"/>
      <c r="BB310" s="7">
        <f t="shared" si="148"/>
        <v>223.94733615153766</v>
      </c>
      <c r="BC310" s="4">
        <f t="shared" si="149"/>
        <v>139.55276381909547</v>
      </c>
      <c r="BD310" s="9">
        <f t="shared" si="150"/>
        <v>247.8298076923077</v>
      </c>
      <c r="BE310" s="35"/>
      <c r="BF310" s="41">
        <f t="shared" si="167"/>
        <v>5.4674642615121498E-2</v>
      </c>
      <c r="BG310" s="43">
        <f t="shared" si="168"/>
        <v>3.4070498979271356E-2</v>
      </c>
      <c r="BH310" s="44">
        <f t="shared" si="169"/>
        <v>6.0505324143629809E-2</v>
      </c>
      <c r="BI310" s="35"/>
      <c r="BJ310" s="73" t="s">
        <v>47</v>
      </c>
      <c r="BK310" s="57"/>
      <c r="BL310" s="58"/>
      <c r="BM310" s="35"/>
      <c r="BN310" s="56"/>
      <c r="BO310" s="57"/>
      <c r="BP310" s="58"/>
      <c r="BQ310" s="35"/>
      <c r="BR310" s="56"/>
      <c r="BS310" s="57"/>
      <c r="BT310" s="58"/>
      <c r="BU310" s="35"/>
      <c r="BV310" s="56"/>
      <c r="BW310" s="57"/>
      <c r="BX310" s="58"/>
    </row>
    <row r="311" spans="1:76" x14ac:dyDescent="0.2">
      <c r="A311" s="4">
        <f t="shared" si="160"/>
        <v>3050000</v>
      </c>
      <c r="B311" s="4">
        <f t="shared" si="157"/>
        <v>3060000</v>
      </c>
      <c r="D311" s="7">
        <f t="shared" si="161"/>
        <v>10000</v>
      </c>
      <c r="E311" s="57">
        <v>6247</v>
      </c>
      <c r="F311" s="9">
        <f t="shared" si="151"/>
        <v>3753</v>
      </c>
      <c r="G311" s="58">
        <v>80822</v>
      </c>
      <c r="H311" s="9">
        <f t="shared" si="152"/>
        <v>12.937730110453018</v>
      </c>
      <c r="I311" s="9">
        <f t="shared" si="153"/>
        <v>8.0822000000000003</v>
      </c>
      <c r="J311" s="4"/>
      <c r="K311" s="59">
        <v>4756</v>
      </c>
      <c r="L311" s="27">
        <f t="shared" si="162"/>
        <v>5244</v>
      </c>
      <c r="M311" s="57">
        <v>30837</v>
      </c>
      <c r="N311" s="30">
        <f t="shared" si="163"/>
        <v>-30828.917799999999</v>
      </c>
      <c r="O311" s="35"/>
      <c r="P311" s="7">
        <f t="shared" si="164"/>
        <v>35593</v>
      </c>
      <c r="Q311" s="57">
        <v>1991</v>
      </c>
      <c r="R311" s="58">
        <v>1047</v>
      </c>
      <c r="S311" s="4"/>
      <c r="T311" s="59">
        <v>138330</v>
      </c>
      <c r="U311" s="58">
        <v>1239488</v>
      </c>
      <c r="V311" s="35"/>
      <c r="W311" s="7">
        <f t="shared" si="165"/>
        <v>1377818</v>
      </c>
      <c r="X311" s="57">
        <v>539200</v>
      </c>
      <c r="Y311" s="58">
        <v>284784</v>
      </c>
      <c r="AA311" s="7">
        <f t="shared" si="154"/>
        <v>38.71036439749389</v>
      </c>
      <c r="AB311" s="4">
        <f t="shared" si="155"/>
        <v>270.81868407835259</v>
      </c>
      <c r="AC311" s="9">
        <f t="shared" si="156"/>
        <v>272</v>
      </c>
      <c r="AE311" s="7">
        <f t="shared" si="158"/>
        <v>219905346</v>
      </c>
      <c r="AF311" s="4">
        <f t="shared" si="170"/>
        <v>155742832</v>
      </c>
      <c r="AG311" s="9">
        <f t="shared" si="171"/>
        <v>56229200</v>
      </c>
      <c r="AI311" s="47">
        <f t="shared" si="142"/>
        <v>0.28095412019217264</v>
      </c>
      <c r="AJ311" s="48">
        <f t="shared" si="143"/>
        <v>5.022601707684581</v>
      </c>
      <c r="AK311" s="49">
        <f t="shared" si="144"/>
        <v>9.5510983763132753</v>
      </c>
      <c r="AM311" s="47">
        <f t="shared" si="145"/>
        <v>0.17551203888405023</v>
      </c>
      <c r="AN311" s="48">
        <f t="shared" si="146"/>
        <v>3.1376192867905575</v>
      </c>
      <c r="AO311" s="49">
        <f t="shared" si="147"/>
        <v>5.966571155682904</v>
      </c>
      <c r="AQ311" s="59">
        <v>293035</v>
      </c>
      <c r="AR311" s="58">
        <v>7736256</v>
      </c>
      <c r="AS311" s="35"/>
      <c r="AT311" s="7">
        <f t="shared" si="166"/>
        <v>8029291</v>
      </c>
      <c r="AU311" s="57">
        <v>281009</v>
      </c>
      <c r="AV311" s="58">
        <v>259733</v>
      </c>
      <c r="AW311" s="35"/>
      <c r="AX311" s="7">
        <f t="shared" si="159"/>
        <v>869414067</v>
      </c>
      <c r="AY311" s="65">
        <f t="shared" si="172"/>
        <v>65603871</v>
      </c>
      <c r="AZ311" s="66">
        <f t="shared" si="173"/>
        <v>69327414</v>
      </c>
      <c r="BA311" s="35"/>
      <c r="BB311" s="7">
        <f t="shared" si="148"/>
        <v>225.58623886719298</v>
      </c>
      <c r="BC311" s="4">
        <f t="shared" si="149"/>
        <v>141.13962832747364</v>
      </c>
      <c r="BD311" s="9">
        <f t="shared" si="150"/>
        <v>248.07354345749761</v>
      </c>
      <c r="BE311" s="35"/>
      <c r="BF311" s="41">
        <f t="shared" si="167"/>
        <v>5.5074765348435785E-2</v>
      </c>
      <c r="BG311" s="43">
        <f t="shared" si="168"/>
        <v>3.445791707213712E-2</v>
      </c>
      <c r="BH311" s="44">
        <f t="shared" si="169"/>
        <v>6.0564829945678127E-2</v>
      </c>
      <c r="BI311" s="35"/>
      <c r="BJ311" s="73" t="s">
        <v>47</v>
      </c>
      <c r="BK311" s="57"/>
      <c r="BL311" s="58"/>
      <c r="BM311" s="35"/>
      <c r="BN311" s="56"/>
      <c r="BO311" s="57"/>
      <c r="BP311" s="58"/>
      <c r="BQ311" s="35"/>
      <c r="BR311" s="56"/>
      <c r="BS311" s="57"/>
      <c r="BT311" s="58"/>
      <c r="BU311" s="35"/>
      <c r="BV311" s="56"/>
      <c r="BW311" s="57"/>
      <c r="BX311" s="58"/>
    </row>
    <row r="312" spans="1:76" x14ac:dyDescent="0.2">
      <c r="A312" s="4">
        <f t="shared" si="160"/>
        <v>3060000</v>
      </c>
      <c r="B312" s="4">
        <f t="shared" si="157"/>
        <v>3070000</v>
      </c>
      <c r="D312" s="7">
        <f t="shared" si="161"/>
        <v>10000</v>
      </c>
      <c r="E312" s="57">
        <v>6260</v>
      </c>
      <c r="F312" s="9">
        <f t="shared" si="151"/>
        <v>3740</v>
      </c>
      <c r="G312" s="58">
        <v>75918</v>
      </c>
      <c r="H312" s="9">
        <f t="shared" si="152"/>
        <v>12.127476038338658</v>
      </c>
      <c r="I312" s="9">
        <f t="shared" si="153"/>
        <v>7.5918000000000001</v>
      </c>
      <c r="J312" s="4"/>
      <c r="K312" s="59">
        <v>4681</v>
      </c>
      <c r="L312" s="27">
        <f t="shared" si="162"/>
        <v>5319</v>
      </c>
      <c r="M312" s="57">
        <v>29192</v>
      </c>
      <c r="N312" s="30">
        <f t="shared" si="163"/>
        <v>-29184.408200000002</v>
      </c>
      <c r="O312" s="35"/>
      <c r="P312" s="7">
        <f t="shared" si="164"/>
        <v>33873</v>
      </c>
      <c r="Q312" s="57">
        <v>1988</v>
      </c>
      <c r="R312" s="58">
        <v>992</v>
      </c>
      <c r="S312" s="4"/>
      <c r="T312" s="59">
        <v>135517</v>
      </c>
      <c r="U312" s="58">
        <v>1222144</v>
      </c>
      <c r="V312" s="35"/>
      <c r="W312" s="7">
        <f t="shared" si="165"/>
        <v>1357661</v>
      </c>
      <c r="X312" s="57">
        <v>538472</v>
      </c>
      <c r="Y312" s="58">
        <v>269824</v>
      </c>
      <c r="AA312" s="7">
        <f t="shared" si="154"/>
        <v>40.080919906710356</v>
      </c>
      <c r="AB312" s="4">
        <f t="shared" si="155"/>
        <v>270.86116700201205</v>
      </c>
      <c r="AC312" s="9">
        <f t="shared" si="156"/>
        <v>272</v>
      </c>
      <c r="AE312" s="7">
        <f t="shared" si="158"/>
        <v>221263007</v>
      </c>
      <c r="AF312" s="4">
        <f t="shared" si="170"/>
        <v>156281304</v>
      </c>
      <c r="AG312" s="9">
        <f t="shared" si="171"/>
        <v>56499024</v>
      </c>
      <c r="AI312" s="47">
        <f t="shared" si="142"/>
        <v>0.29522038201517431</v>
      </c>
      <c r="AJ312" s="48">
        <f t="shared" si="143"/>
        <v>5.0301810865191143</v>
      </c>
      <c r="AK312" s="49">
        <f t="shared" si="144"/>
        <v>10.080645161290322</v>
      </c>
      <c r="AM312" s="47">
        <f t="shared" si="145"/>
        <v>0.18480795914149914</v>
      </c>
      <c r="AN312" s="48">
        <f t="shared" si="146"/>
        <v>3.1488933601609657</v>
      </c>
      <c r="AO312" s="49">
        <f t="shared" si="147"/>
        <v>6.310483870967742</v>
      </c>
      <c r="AQ312" s="59">
        <v>284412</v>
      </c>
      <c r="AR312" s="58">
        <v>7318360</v>
      </c>
      <c r="AS312" s="35"/>
      <c r="AT312" s="7">
        <f t="shared" si="166"/>
        <v>7602772</v>
      </c>
      <c r="AU312" s="57">
        <v>268841</v>
      </c>
      <c r="AV312" s="58">
        <v>243980</v>
      </c>
      <c r="AW312" s="35"/>
      <c r="AX312" s="7">
        <f t="shared" si="159"/>
        <v>877016839</v>
      </c>
      <c r="AY312" s="65">
        <f t="shared" si="172"/>
        <v>65872712</v>
      </c>
      <c r="AZ312" s="66">
        <f t="shared" si="173"/>
        <v>69571394</v>
      </c>
      <c r="BA312" s="35"/>
      <c r="BB312" s="7">
        <f t="shared" si="148"/>
        <v>224.44932542142709</v>
      </c>
      <c r="BC312" s="4">
        <f t="shared" si="149"/>
        <v>135.23189134808854</v>
      </c>
      <c r="BD312" s="9">
        <f t="shared" si="150"/>
        <v>245.94758064516128</v>
      </c>
      <c r="BE312" s="35"/>
      <c r="BF312" s="41">
        <f t="shared" si="167"/>
        <v>5.4797198589215598E-2</v>
      </c>
      <c r="BG312" s="43">
        <f t="shared" si="168"/>
        <v>3.3015598473654428E-2</v>
      </c>
      <c r="BH312" s="44">
        <f t="shared" si="169"/>
        <v>6.0045796055947578E-2</v>
      </c>
      <c r="BI312" s="35"/>
      <c r="BJ312" s="73" t="s">
        <v>47</v>
      </c>
      <c r="BK312" s="57"/>
      <c r="BL312" s="58"/>
      <c r="BM312" s="35"/>
      <c r="BN312" s="56"/>
      <c r="BO312" s="57"/>
      <c r="BP312" s="58"/>
      <c r="BQ312" s="35"/>
      <c r="BR312" s="56"/>
      <c r="BS312" s="57"/>
      <c r="BT312" s="58"/>
      <c r="BU312" s="35"/>
      <c r="BV312" s="56"/>
      <c r="BW312" s="57"/>
      <c r="BX312" s="58"/>
    </row>
    <row r="313" spans="1:76" x14ac:dyDescent="0.2">
      <c r="A313" s="4">
        <f t="shared" si="160"/>
        <v>3070000</v>
      </c>
      <c r="B313" s="4">
        <f t="shared" si="157"/>
        <v>3080000</v>
      </c>
      <c r="D313" s="7">
        <f t="shared" si="161"/>
        <v>10000</v>
      </c>
      <c r="E313" s="57">
        <v>5942</v>
      </c>
      <c r="F313" s="9">
        <f t="shared" si="151"/>
        <v>4058</v>
      </c>
      <c r="G313" s="58">
        <v>80460</v>
      </c>
      <c r="H313" s="9">
        <f t="shared" si="152"/>
        <v>13.540895321440592</v>
      </c>
      <c r="I313" s="9">
        <f t="shared" si="153"/>
        <v>8.0459999999999994</v>
      </c>
      <c r="J313" s="4"/>
      <c r="K313" s="59">
        <v>4427</v>
      </c>
      <c r="L313" s="27">
        <f t="shared" si="162"/>
        <v>5573</v>
      </c>
      <c r="M313" s="57">
        <v>31664</v>
      </c>
      <c r="N313" s="30">
        <f t="shared" si="163"/>
        <v>-31655.954000000002</v>
      </c>
      <c r="O313" s="35"/>
      <c r="P313" s="7">
        <f t="shared" si="164"/>
        <v>36091</v>
      </c>
      <c r="Q313" s="57">
        <v>1981</v>
      </c>
      <c r="R313" s="58">
        <v>972</v>
      </c>
      <c r="S313" s="4"/>
      <c r="T313" s="59">
        <v>130118</v>
      </c>
      <c r="U313" s="58">
        <v>1157856</v>
      </c>
      <c r="V313" s="35"/>
      <c r="W313" s="7">
        <f t="shared" si="165"/>
        <v>1287974</v>
      </c>
      <c r="X313" s="57">
        <v>536392</v>
      </c>
      <c r="Y313" s="58">
        <v>264384</v>
      </c>
      <c r="AA313" s="7">
        <f t="shared" si="154"/>
        <v>35.686847136405198</v>
      </c>
      <c r="AB313" s="4">
        <f t="shared" si="155"/>
        <v>270.76829883897022</v>
      </c>
      <c r="AC313" s="9">
        <f t="shared" si="156"/>
        <v>272</v>
      </c>
      <c r="AE313" s="7">
        <f t="shared" si="158"/>
        <v>222550981</v>
      </c>
      <c r="AF313" s="4">
        <f t="shared" si="170"/>
        <v>156817696</v>
      </c>
      <c r="AG313" s="9">
        <f t="shared" si="171"/>
        <v>56763408</v>
      </c>
      <c r="AI313" s="47">
        <f t="shared" si="142"/>
        <v>0.27707738771438861</v>
      </c>
      <c r="AJ313" s="48">
        <f t="shared" si="143"/>
        <v>5.0479555779909138</v>
      </c>
      <c r="AK313" s="49">
        <f t="shared" si="144"/>
        <v>10.2880658436214</v>
      </c>
      <c r="AM313" s="47">
        <f t="shared" si="145"/>
        <v>0.16463938377988974</v>
      </c>
      <c r="AN313" s="48">
        <f t="shared" si="146"/>
        <v>2.999495204442201</v>
      </c>
      <c r="AO313" s="49">
        <f t="shared" si="147"/>
        <v>6.1131687242798352</v>
      </c>
      <c r="AQ313" s="59">
        <v>315424</v>
      </c>
      <c r="AR313" s="58">
        <v>7998120</v>
      </c>
      <c r="AS313" s="35"/>
      <c r="AT313" s="7">
        <f t="shared" si="166"/>
        <v>8313544</v>
      </c>
      <c r="AU313" s="57">
        <v>266363</v>
      </c>
      <c r="AV313" s="58">
        <v>245065</v>
      </c>
      <c r="AW313" s="35"/>
      <c r="AX313" s="7">
        <f t="shared" si="159"/>
        <v>885330383</v>
      </c>
      <c r="AY313" s="65">
        <f t="shared" si="172"/>
        <v>66139075</v>
      </c>
      <c r="AZ313" s="66">
        <f t="shared" si="173"/>
        <v>69816459</v>
      </c>
      <c r="BA313" s="35"/>
      <c r="BB313" s="7">
        <f t="shared" si="148"/>
        <v>230.34950541686294</v>
      </c>
      <c r="BC313" s="4">
        <f t="shared" si="149"/>
        <v>134.45885916203937</v>
      </c>
      <c r="BD313" s="9">
        <f t="shared" si="150"/>
        <v>252.12448559670781</v>
      </c>
      <c r="BE313" s="35"/>
      <c r="BF313" s="41">
        <f t="shared" si="167"/>
        <v>5.6237672220913804E-2</v>
      </c>
      <c r="BG313" s="43">
        <f t="shared" si="168"/>
        <v>3.2826869912607269E-2</v>
      </c>
      <c r="BH313" s="44">
        <f t="shared" si="169"/>
        <v>6.1553829491383744E-2</v>
      </c>
      <c r="BI313" s="35"/>
      <c r="BJ313" s="73" t="s">
        <v>47</v>
      </c>
      <c r="BK313" s="57"/>
      <c r="BL313" s="58"/>
      <c r="BM313" s="35"/>
      <c r="BN313" s="56"/>
      <c r="BO313" s="57"/>
      <c r="BP313" s="58"/>
      <c r="BQ313" s="35"/>
      <c r="BR313" s="56"/>
      <c r="BS313" s="57"/>
      <c r="BT313" s="58"/>
      <c r="BU313" s="35"/>
      <c r="BV313" s="56"/>
      <c r="BW313" s="57"/>
      <c r="BX313" s="58"/>
    </row>
    <row r="314" spans="1:76" x14ac:dyDescent="0.2">
      <c r="A314" s="4">
        <f t="shared" si="160"/>
        <v>3080000</v>
      </c>
      <c r="B314" s="4">
        <f t="shared" si="157"/>
        <v>3090000</v>
      </c>
      <c r="D314" s="7">
        <f t="shared" si="161"/>
        <v>10000</v>
      </c>
      <c r="E314" s="57">
        <v>5750</v>
      </c>
      <c r="F314" s="9">
        <f t="shared" si="151"/>
        <v>4250</v>
      </c>
      <c r="G314" s="58">
        <v>69105</v>
      </c>
      <c r="H314" s="9">
        <f t="shared" si="152"/>
        <v>12.018260869565218</v>
      </c>
      <c r="I314" s="9">
        <f t="shared" si="153"/>
        <v>6.9104999999999999</v>
      </c>
      <c r="J314" s="4"/>
      <c r="K314" s="59">
        <v>4121</v>
      </c>
      <c r="L314" s="27">
        <f t="shared" si="162"/>
        <v>5879</v>
      </c>
      <c r="M314" s="57">
        <v>25551</v>
      </c>
      <c r="N314" s="30">
        <f t="shared" si="163"/>
        <v>-25544.089499999998</v>
      </c>
      <c r="O314" s="35"/>
      <c r="P314" s="7">
        <f t="shared" si="164"/>
        <v>29672</v>
      </c>
      <c r="Q314" s="57">
        <v>1978</v>
      </c>
      <c r="R314" s="58">
        <v>908</v>
      </c>
      <c r="S314" s="4"/>
      <c r="T314" s="59">
        <v>110869</v>
      </c>
      <c r="U314" s="58">
        <v>1071168</v>
      </c>
      <c r="V314" s="35"/>
      <c r="W314" s="7">
        <f t="shared" si="165"/>
        <v>1182037</v>
      </c>
      <c r="X314" s="57">
        <v>534840</v>
      </c>
      <c r="Y314" s="58">
        <v>246976</v>
      </c>
      <c r="AA314" s="7">
        <f t="shared" si="154"/>
        <v>39.836782151523323</v>
      </c>
      <c r="AB314" s="4">
        <f t="shared" si="155"/>
        <v>270.39433771486352</v>
      </c>
      <c r="AC314" s="9">
        <f t="shared" si="156"/>
        <v>272</v>
      </c>
      <c r="AE314" s="7">
        <f t="shared" si="158"/>
        <v>223733018</v>
      </c>
      <c r="AF314" s="4">
        <f t="shared" si="170"/>
        <v>157352536</v>
      </c>
      <c r="AG314" s="9">
        <f t="shared" si="171"/>
        <v>57010384</v>
      </c>
      <c r="AI314" s="47">
        <f t="shared" si="142"/>
        <v>0.33701806416823943</v>
      </c>
      <c r="AJ314" s="48">
        <f t="shared" si="143"/>
        <v>5.0556117290192111</v>
      </c>
      <c r="AK314" s="49">
        <f t="shared" si="144"/>
        <v>11.013215859030836</v>
      </c>
      <c r="AM314" s="47">
        <f t="shared" si="145"/>
        <v>0.19378538689673766</v>
      </c>
      <c r="AN314" s="48">
        <f t="shared" si="146"/>
        <v>2.9069767441860463</v>
      </c>
      <c r="AO314" s="49">
        <f t="shared" si="147"/>
        <v>6.3325991189427313</v>
      </c>
      <c r="AQ314" s="59">
        <v>245264</v>
      </c>
      <c r="AR314" s="58">
        <v>6454296</v>
      </c>
      <c r="AS314" s="35"/>
      <c r="AT314" s="7">
        <f t="shared" si="166"/>
        <v>6699560</v>
      </c>
      <c r="AU314" s="57">
        <v>248733</v>
      </c>
      <c r="AV314" s="58">
        <v>223891</v>
      </c>
      <c r="AW314" s="35"/>
      <c r="AX314" s="7">
        <f t="shared" si="159"/>
        <v>892029943</v>
      </c>
      <c r="AY314" s="65">
        <f t="shared" si="172"/>
        <v>66387808</v>
      </c>
      <c r="AZ314" s="66">
        <f t="shared" si="173"/>
        <v>70040350</v>
      </c>
      <c r="BA314" s="35"/>
      <c r="BB314" s="7">
        <f t="shared" si="148"/>
        <v>225.78727419789701</v>
      </c>
      <c r="BC314" s="4">
        <f t="shared" si="149"/>
        <v>125.74974721941355</v>
      </c>
      <c r="BD314" s="9">
        <f t="shared" si="150"/>
        <v>246.5759911894273</v>
      </c>
      <c r="BE314" s="35"/>
      <c r="BF314" s="41">
        <f t="shared" si="167"/>
        <v>5.5123846239720949E-2</v>
      </c>
      <c r="BG314" s="43">
        <f t="shared" si="168"/>
        <v>3.0700621879739636E-2</v>
      </c>
      <c r="BH314" s="44">
        <f t="shared" si="169"/>
        <v>6.0199216598981274E-2</v>
      </c>
      <c r="BI314" s="35"/>
      <c r="BJ314" s="73" t="s">
        <v>47</v>
      </c>
      <c r="BK314" s="57"/>
      <c r="BL314" s="58"/>
      <c r="BM314" s="35"/>
      <c r="BN314" s="56"/>
      <c r="BO314" s="57"/>
      <c r="BP314" s="58"/>
      <c r="BQ314" s="35"/>
      <c r="BR314" s="56"/>
      <c r="BS314" s="57"/>
      <c r="BT314" s="58"/>
      <c r="BU314" s="35"/>
      <c r="BV314" s="56"/>
      <c r="BW314" s="57"/>
      <c r="BX314" s="58"/>
    </row>
    <row r="315" spans="1:76" x14ac:dyDescent="0.2">
      <c r="A315" s="4">
        <f t="shared" si="160"/>
        <v>3090000</v>
      </c>
      <c r="B315" s="4">
        <f t="shared" si="157"/>
        <v>3100000</v>
      </c>
      <c r="D315" s="7">
        <f t="shared" si="161"/>
        <v>10000</v>
      </c>
      <c r="E315" s="57">
        <v>5819</v>
      </c>
      <c r="F315" s="9">
        <f t="shared" si="151"/>
        <v>4181</v>
      </c>
      <c r="G315" s="58">
        <v>72938</v>
      </c>
      <c r="H315" s="9">
        <f t="shared" si="152"/>
        <v>12.534456092112046</v>
      </c>
      <c r="I315" s="9">
        <f t="shared" si="153"/>
        <v>7.2938000000000001</v>
      </c>
      <c r="J315" s="4"/>
      <c r="K315" s="59">
        <v>4164</v>
      </c>
      <c r="L315" s="27">
        <f t="shared" si="162"/>
        <v>5836</v>
      </c>
      <c r="M315" s="57">
        <v>26261</v>
      </c>
      <c r="N315" s="30">
        <f t="shared" si="163"/>
        <v>-26253.706200000001</v>
      </c>
      <c r="O315" s="35"/>
      <c r="P315" s="7">
        <f t="shared" si="164"/>
        <v>30425</v>
      </c>
      <c r="Q315" s="57">
        <v>1981</v>
      </c>
      <c r="R315" s="58">
        <v>920</v>
      </c>
      <c r="S315" s="4"/>
      <c r="T315" s="59">
        <v>110196</v>
      </c>
      <c r="U315" s="58">
        <v>1079704</v>
      </c>
      <c r="V315" s="35"/>
      <c r="W315" s="7">
        <f t="shared" si="165"/>
        <v>1189900</v>
      </c>
      <c r="X315" s="57">
        <v>535568</v>
      </c>
      <c r="Y315" s="58">
        <v>250240</v>
      </c>
      <c r="AA315" s="7">
        <f t="shared" si="154"/>
        <v>39.109285127362369</v>
      </c>
      <c r="AB315" s="4">
        <f t="shared" si="155"/>
        <v>270.35234729934376</v>
      </c>
      <c r="AC315" s="9">
        <f t="shared" si="156"/>
        <v>272</v>
      </c>
      <c r="AE315" s="7">
        <f t="shared" si="158"/>
        <v>224922918</v>
      </c>
      <c r="AF315" s="4">
        <f t="shared" si="170"/>
        <v>157888104</v>
      </c>
      <c r="AG315" s="9">
        <f t="shared" si="171"/>
        <v>57260624</v>
      </c>
      <c r="AI315" s="47">
        <f t="shared" si="142"/>
        <v>0.32867707477403452</v>
      </c>
      <c r="AJ315" s="48">
        <f t="shared" si="143"/>
        <v>5.0479555779909138</v>
      </c>
      <c r="AK315" s="49">
        <f t="shared" si="144"/>
        <v>10.869565217391305</v>
      </c>
      <c r="AM315" s="47">
        <f t="shared" si="145"/>
        <v>0.19125718981101067</v>
      </c>
      <c r="AN315" s="48">
        <f t="shared" si="146"/>
        <v>2.9374053508329125</v>
      </c>
      <c r="AO315" s="49">
        <f t="shared" si="147"/>
        <v>6.3250000000000002</v>
      </c>
      <c r="AQ315" s="59">
        <v>247321</v>
      </c>
      <c r="AR315" s="58">
        <v>6569192</v>
      </c>
      <c r="AS315" s="35"/>
      <c r="AT315" s="7">
        <f t="shared" si="166"/>
        <v>6816513</v>
      </c>
      <c r="AU315" s="57">
        <v>252686</v>
      </c>
      <c r="AV315" s="58">
        <v>232270</v>
      </c>
      <c r="AW315" s="35"/>
      <c r="AX315" s="7">
        <f t="shared" si="159"/>
        <v>898846456</v>
      </c>
      <c r="AY315" s="65">
        <f t="shared" si="172"/>
        <v>66640494</v>
      </c>
      <c r="AZ315" s="66">
        <f t="shared" si="173"/>
        <v>70272620</v>
      </c>
      <c r="BA315" s="35"/>
      <c r="BB315" s="7">
        <f t="shared" si="148"/>
        <v>224.04315529991783</v>
      </c>
      <c r="BC315" s="4">
        <f t="shared" si="149"/>
        <v>127.5547703180212</v>
      </c>
      <c r="BD315" s="9">
        <f t="shared" si="150"/>
        <v>252.46739130434781</v>
      </c>
      <c r="BE315" s="35"/>
      <c r="BF315" s="41">
        <f t="shared" si="167"/>
        <v>5.4698035961894001E-2</v>
      </c>
      <c r="BG315" s="43">
        <f t="shared" si="168"/>
        <v>3.1141301347173144E-2</v>
      </c>
      <c r="BH315" s="44">
        <f t="shared" si="169"/>
        <v>6.163754670516304E-2</v>
      </c>
      <c r="BI315" s="35"/>
      <c r="BJ315" s="73" t="s">
        <v>47</v>
      </c>
      <c r="BK315" s="57"/>
      <c r="BL315" s="58"/>
      <c r="BM315" s="35"/>
      <c r="BN315" s="56"/>
      <c r="BO315" s="57"/>
      <c r="BP315" s="58"/>
      <c r="BQ315" s="35"/>
      <c r="BR315" s="56"/>
      <c r="BS315" s="57"/>
      <c r="BT315" s="58"/>
      <c r="BU315" s="35"/>
      <c r="BV315" s="56"/>
      <c r="BW315" s="57"/>
      <c r="BX315" s="58"/>
    </row>
    <row r="316" spans="1:76" x14ac:dyDescent="0.2">
      <c r="A316" s="4">
        <f t="shared" si="160"/>
        <v>3100000</v>
      </c>
      <c r="B316" s="4">
        <f t="shared" si="157"/>
        <v>3110000</v>
      </c>
      <c r="D316" s="7">
        <f t="shared" si="161"/>
        <v>10000</v>
      </c>
      <c r="E316" s="57">
        <v>5908</v>
      </c>
      <c r="F316" s="9">
        <f t="shared" si="151"/>
        <v>4092</v>
      </c>
      <c r="G316" s="58">
        <v>75449</v>
      </c>
      <c r="H316" s="9">
        <f t="shared" si="152"/>
        <v>12.770649966147596</v>
      </c>
      <c r="I316" s="9">
        <f t="shared" si="153"/>
        <v>7.5449000000000002</v>
      </c>
      <c r="J316" s="4"/>
      <c r="K316" s="59">
        <v>4282</v>
      </c>
      <c r="L316" s="27">
        <f t="shared" si="162"/>
        <v>5718</v>
      </c>
      <c r="M316" s="57">
        <v>27711</v>
      </c>
      <c r="N316" s="30">
        <f t="shared" si="163"/>
        <v>-27703.455099999999</v>
      </c>
      <c r="O316" s="35"/>
      <c r="P316" s="7">
        <f t="shared" si="164"/>
        <v>31993</v>
      </c>
      <c r="Q316" s="57">
        <v>1981</v>
      </c>
      <c r="R316" s="58">
        <v>956</v>
      </c>
      <c r="S316" s="4"/>
      <c r="T316" s="59">
        <v>117088</v>
      </c>
      <c r="U316" s="58">
        <v>1113032</v>
      </c>
      <c r="V316" s="35"/>
      <c r="W316" s="7">
        <f t="shared" si="165"/>
        <v>1230120</v>
      </c>
      <c r="X316" s="57">
        <v>535728</v>
      </c>
      <c r="Y316" s="58">
        <v>260032</v>
      </c>
      <c r="AA316" s="7">
        <f t="shared" si="154"/>
        <v>38.449660863313852</v>
      </c>
      <c r="AB316" s="4">
        <f t="shared" si="155"/>
        <v>270.43311458859159</v>
      </c>
      <c r="AC316" s="9">
        <f t="shared" si="156"/>
        <v>272</v>
      </c>
      <c r="AE316" s="7">
        <f t="shared" si="158"/>
        <v>226153038</v>
      </c>
      <c r="AF316" s="4">
        <f t="shared" si="170"/>
        <v>158423832</v>
      </c>
      <c r="AG316" s="9">
        <f t="shared" si="171"/>
        <v>57520656</v>
      </c>
      <c r="AI316" s="47">
        <f t="shared" si="142"/>
        <v>0.31256837433188511</v>
      </c>
      <c r="AJ316" s="48">
        <f t="shared" si="143"/>
        <v>5.0479555779909138</v>
      </c>
      <c r="AK316" s="49">
        <f t="shared" si="144"/>
        <v>10.460251046025105</v>
      </c>
      <c r="AM316" s="47">
        <f t="shared" si="145"/>
        <v>0.18466539555527772</v>
      </c>
      <c r="AN316" s="48">
        <f t="shared" si="146"/>
        <v>2.9823321554770317</v>
      </c>
      <c r="AO316" s="49">
        <f t="shared" si="147"/>
        <v>6.1799163179916317</v>
      </c>
      <c r="AQ316" s="59">
        <v>265005</v>
      </c>
      <c r="AR316" s="58">
        <v>6962512</v>
      </c>
      <c r="AS316" s="35"/>
      <c r="AT316" s="7">
        <f t="shared" si="166"/>
        <v>7227517</v>
      </c>
      <c r="AU316" s="57">
        <v>261677</v>
      </c>
      <c r="AV316" s="58">
        <v>241512</v>
      </c>
      <c r="AW316" s="35"/>
      <c r="AX316" s="7">
        <f t="shared" si="159"/>
        <v>906073973</v>
      </c>
      <c r="AY316" s="65">
        <f t="shared" si="172"/>
        <v>66902171</v>
      </c>
      <c r="AZ316" s="66">
        <f t="shared" si="173"/>
        <v>70514132</v>
      </c>
      <c r="BA316" s="35"/>
      <c r="BB316" s="7">
        <f t="shared" si="148"/>
        <v>225.90932391460632</v>
      </c>
      <c r="BC316" s="4">
        <f t="shared" si="149"/>
        <v>132.09338717819284</v>
      </c>
      <c r="BD316" s="9">
        <f t="shared" si="150"/>
        <v>252.62761506276149</v>
      </c>
      <c r="BE316" s="35"/>
      <c r="BF316" s="41">
        <f t="shared" si="167"/>
        <v>5.5153643533839433E-2</v>
      </c>
      <c r="BG316" s="43">
        <f t="shared" si="168"/>
        <v>3.2249362104050987E-2</v>
      </c>
      <c r="BH316" s="44">
        <f t="shared" si="169"/>
        <v>6.1676663833682005E-2</v>
      </c>
      <c r="BI316" s="35"/>
      <c r="BJ316" s="73" t="s">
        <v>47</v>
      </c>
      <c r="BK316" s="57"/>
      <c r="BL316" s="58"/>
      <c r="BM316" s="35"/>
      <c r="BN316" s="56"/>
      <c r="BO316" s="57"/>
      <c r="BP316" s="58"/>
      <c r="BQ316" s="35"/>
      <c r="BR316" s="56"/>
      <c r="BS316" s="57"/>
      <c r="BT316" s="58"/>
      <c r="BU316" s="35"/>
      <c r="BV316" s="56"/>
      <c r="BW316" s="57"/>
      <c r="BX316" s="58"/>
    </row>
    <row r="317" spans="1:76" x14ac:dyDescent="0.2">
      <c r="A317" s="4">
        <f t="shared" si="160"/>
        <v>3110000</v>
      </c>
      <c r="B317" s="4">
        <f t="shared" si="157"/>
        <v>3120000</v>
      </c>
      <c r="D317" s="7">
        <f t="shared" si="161"/>
        <v>10000</v>
      </c>
      <c r="E317" s="57">
        <v>5822</v>
      </c>
      <c r="F317" s="9">
        <f t="shared" si="151"/>
        <v>4178</v>
      </c>
      <c r="G317" s="58">
        <v>70869</v>
      </c>
      <c r="H317" s="9">
        <f t="shared" si="152"/>
        <v>12.172621092408107</v>
      </c>
      <c r="I317" s="9">
        <f t="shared" si="153"/>
        <v>7.0869</v>
      </c>
      <c r="J317" s="4"/>
      <c r="K317" s="59">
        <v>3950</v>
      </c>
      <c r="L317" s="27">
        <f t="shared" si="162"/>
        <v>6050</v>
      </c>
      <c r="M317" s="57">
        <v>24472</v>
      </c>
      <c r="N317" s="30">
        <f t="shared" si="163"/>
        <v>-24464.913100000002</v>
      </c>
      <c r="O317" s="35"/>
      <c r="P317" s="7">
        <f t="shared" si="164"/>
        <v>28422</v>
      </c>
      <c r="Q317" s="57">
        <v>1981</v>
      </c>
      <c r="R317" s="58">
        <v>960</v>
      </c>
      <c r="S317" s="4"/>
      <c r="T317" s="59">
        <v>109550</v>
      </c>
      <c r="U317" s="58">
        <v>1030792</v>
      </c>
      <c r="V317" s="35"/>
      <c r="W317" s="7">
        <f t="shared" si="165"/>
        <v>1140342</v>
      </c>
      <c r="X317" s="57">
        <v>536616</v>
      </c>
      <c r="Y317" s="58">
        <v>261120</v>
      </c>
      <c r="AA317" s="7">
        <f t="shared" si="154"/>
        <v>40.121807050876079</v>
      </c>
      <c r="AB317" s="4">
        <f t="shared" si="155"/>
        <v>270.88137304391722</v>
      </c>
      <c r="AC317" s="9">
        <f t="shared" si="156"/>
        <v>272</v>
      </c>
      <c r="AE317" s="7">
        <f t="shared" si="158"/>
        <v>227293380</v>
      </c>
      <c r="AF317" s="4">
        <f t="shared" si="170"/>
        <v>158960448</v>
      </c>
      <c r="AG317" s="9">
        <f t="shared" si="171"/>
        <v>57781776</v>
      </c>
      <c r="AI317" s="47">
        <f t="shared" si="142"/>
        <v>0.35184012384772362</v>
      </c>
      <c r="AJ317" s="48">
        <f t="shared" si="143"/>
        <v>5.0479555779909138</v>
      </c>
      <c r="AK317" s="49">
        <f t="shared" si="144"/>
        <v>10.416666666666666</v>
      </c>
      <c r="AM317" s="47">
        <f t="shared" si="145"/>
        <v>0.20484132010414469</v>
      </c>
      <c r="AN317" s="48">
        <f t="shared" si="146"/>
        <v>2.9389197375063101</v>
      </c>
      <c r="AO317" s="49">
        <f t="shared" si="147"/>
        <v>6.0645833333333332</v>
      </c>
      <c r="AQ317" s="59">
        <v>233546</v>
      </c>
      <c r="AR317" s="58">
        <v>6199880</v>
      </c>
      <c r="AS317" s="35"/>
      <c r="AT317" s="7">
        <f t="shared" si="166"/>
        <v>6433426</v>
      </c>
      <c r="AU317" s="57">
        <v>264420</v>
      </c>
      <c r="AV317" s="58">
        <v>244231</v>
      </c>
      <c r="AW317" s="35"/>
      <c r="AX317" s="7">
        <f t="shared" si="159"/>
        <v>912507399</v>
      </c>
      <c r="AY317" s="65">
        <f t="shared" si="172"/>
        <v>67166591</v>
      </c>
      <c r="AZ317" s="66">
        <f t="shared" si="173"/>
        <v>70758363</v>
      </c>
      <c r="BA317" s="35"/>
      <c r="BB317" s="7">
        <f t="shared" si="148"/>
        <v>226.35374006051651</v>
      </c>
      <c r="BC317" s="4">
        <f t="shared" si="149"/>
        <v>133.47804139323574</v>
      </c>
      <c r="BD317" s="9">
        <f t="shared" si="150"/>
        <v>254.40729166666668</v>
      </c>
      <c r="BE317" s="35"/>
      <c r="BF317" s="41">
        <f t="shared" si="167"/>
        <v>5.526214356946204E-2</v>
      </c>
      <c r="BG317" s="43">
        <f t="shared" si="168"/>
        <v>3.2587412449520445E-2</v>
      </c>
      <c r="BH317" s="44">
        <f t="shared" si="169"/>
        <v>6.2111155192057295E-2</v>
      </c>
      <c r="BI317" s="35"/>
      <c r="BJ317" s="73" t="s">
        <v>47</v>
      </c>
      <c r="BK317" s="57"/>
      <c r="BL317" s="58"/>
      <c r="BM317" s="35"/>
      <c r="BN317" s="56"/>
      <c r="BO317" s="57"/>
      <c r="BP317" s="58"/>
      <c r="BQ317" s="35"/>
      <c r="BR317" s="56"/>
      <c r="BS317" s="57"/>
      <c r="BT317" s="58"/>
      <c r="BU317" s="35"/>
      <c r="BV317" s="56"/>
      <c r="BW317" s="57"/>
      <c r="BX317" s="58"/>
    </row>
    <row r="318" spans="1:76" x14ac:dyDescent="0.2">
      <c r="A318" s="4">
        <f t="shared" si="160"/>
        <v>3120000</v>
      </c>
      <c r="B318" s="4">
        <f t="shared" si="157"/>
        <v>3130000</v>
      </c>
      <c r="D318" s="7">
        <f t="shared" si="161"/>
        <v>10000</v>
      </c>
      <c r="E318" s="57">
        <v>6019</v>
      </c>
      <c r="F318" s="9">
        <f t="shared" si="151"/>
        <v>3981</v>
      </c>
      <c r="G318" s="58">
        <v>75916</v>
      </c>
      <c r="H318" s="9">
        <f t="shared" si="152"/>
        <v>12.612726366506065</v>
      </c>
      <c r="I318" s="9">
        <f t="shared" si="153"/>
        <v>7.5915999999999997</v>
      </c>
      <c r="J318" s="4"/>
      <c r="K318" s="59">
        <v>4284</v>
      </c>
      <c r="L318" s="27">
        <f t="shared" si="162"/>
        <v>5716</v>
      </c>
      <c r="M318" s="57">
        <v>25853</v>
      </c>
      <c r="N318" s="30">
        <f t="shared" si="163"/>
        <v>-25845.4084</v>
      </c>
      <c r="O318" s="35"/>
      <c r="P318" s="7">
        <f t="shared" si="164"/>
        <v>30137</v>
      </c>
      <c r="Q318" s="57">
        <v>1993</v>
      </c>
      <c r="R318" s="58">
        <v>980</v>
      </c>
      <c r="S318" s="4"/>
      <c r="T318" s="59">
        <v>112619</v>
      </c>
      <c r="U318" s="58">
        <v>1107360</v>
      </c>
      <c r="V318" s="35"/>
      <c r="W318" s="7">
        <f t="shared" si="165"/>
        <v>1219979</v>
      </c>
      <c r="X318" s="57">
        <v>539776</v>
      </c>
      <c r="Y318" s="58">
        <v>266560</v>
      </c>
      <c r="AA318" s="7">
        <f t="shared" si="154"/>
        <v>40.481102963135015</v>
      </c>
      <c r="AB318" s="4">
        <f t="shared" si="155"/>
        <v>270.83592574009032</v>
      </c>
      <c r="AC318" s="9">
        <f t="shared" si="156"/>
        <v>272</v>
      </c>
      <c r="AE318" s="7">
        <f t="shared" si="158"/>
        <v>228513359</v>
      </c>
      <c r="AF318" s="4">
        <f t="shared" si="170"/>
        <v>159500224</v>
      </c>
      <c r="AG318" s="9">
        <f t="shared" si="171"/>
        <v>58048336</v>
      </c>
      <c r="AI318" s="47">
        <f t="shared" si="142"/>
        <v>0.33181803099180407</v>
      </c>
      <c r="AJ318" s="48">
        <f t="shared" si="143"/>
        <v>5.0175614651279474</v>
      </c>
      <c r="AK318" s="49">
        <f t="shared" si="144"/>
        <v>10.204081632653061</v>
      </c>
      <c r="AM318" s="47">
        <f t="shared" si="145"/>
        <v>0.19972127285396687</v>
      </c>
      <c r="AN318" s="48">
        <f t="shared" si="146"/>
        <v>3.020070245860512</v>
      </c>
      <c r="AO318" s="49">
        <f t="shared" si="147"/>
        <v>6.1418367346938778</v>
      </c>
      <c r="AQ318" s="59">
        <v>244672</v>
      </c>
      <c r="AR318" s="58">
        <v>6461456</v>
      </c>
      <c r="AS318" s="35"/>
      <c r="AT318" s="7">
        <f t="shared" si="166"/>
        <v>6706128</v>
      </c>
      <c r="AU318" s="57">
        <v>267442</v>
      </c>
      <c r="AV318" s="58">
        <v>247472</v>
      </c>
      <c r="AW318" s="35"/>
      <c r="AX318" s="7">
        <f t="shared" si="159"/>
        <v>919213527</v>
      </c>
      <c r="AY318" s="65">
        <f t="shared" si="172"/>
        <v>67434033</v>
      </c>
      <c r="AZ318" s="66">
        <f t="shared" si="173"/>
        <v>71005835</v>
      </c>
      <c r="BA318" s="35"/>
      <c r="BB318" s="7">
        <f t="shared" si="148"/>
        <v>222.52141885390051</v>
      </c>
      <c r="BC318" s="4">
        <f t="shared" si="149"/>
        <v>134.19066733567487</v>
      </c>
      <c r="BD318" s="9">
        <f t="shared" si="150"/>
        <v>252.52244897959184</v>
      </c>
      <c r="BE318" s="35"/>
      <c r="BF318" s="41">
        <f t="shared" si="167"/>
        <v>5.4326518274878055E-2</v>
      </c>
      <c r="BG318" s="43">
        <f t="shared" si="168"/>
        <v>3.2761393392498749E-2</v>
      </c>
      <c r="BH318" s="44">
        <f t="shared" si="169"/>
        <v>6.1650988520408165E-2</v>
      </c>
      <c r="BI318" s="35"/>
      <c r="BJ318" s="73" t="s">
        <v>47</v>
      </c>
      <c r="BK318" s="57"/>
      <c r="BL318" s="58"/>
      <c r="BM318" s="35"/>
      <c r="BN318" s="56"/>
      <c r="BO318" s="57"/>
      <c r="BP318" s="58"/>
      <c r="BQ318" s="35"/>
      <c r="BR318" s="56"/>
      <c r="BS318" s="57"/>
      <c r="BT318" s="58"/>
      <c r="BU318" s="35"/>
      <c r="BV318" s="56"/>
      <c r="BW318" s="57"/>
      <c r="BX318" s="58"/>
    </row>
    <row r="319" spans="1:76" x14ac:dyDescent="0.2">
      <c r="A319" s="4">
        <f t="shared" si="160"/>
        <v>3130000</v>
      </c>
      <c r="B319" s="4">
        <f t="shared" si="157"/>
        <v>3140000</v>
      </c>
      <c r="D319" s="7">
        <f t="shared" si="161"/>
        <v>10000</v>
      </c>
      <c r="E319" s="57">
        <v>5936</v>
      </c>
      <c r="F319" s="9">
        <f t="shared" si="151"/>
        <v>4064</v>
      </c>
      <c r="G319" s="58">
        <v>82041</v>
      </c>
      <c r="H319" s="9">
        <f t="shared" si="152"/>
        <v>13.820923180592992</v>
      </c>
      <c r="I319" s="9">
        <f t="shared" si="153"/>
        <v>8.2041000000000004</v>
      </c>
      <c r="J319" s="4"/>
      <c r="K319" s="59">
        <v>4447</v>
      </c>
      <c r="L319" s="27">
        <f t="shared" si="162"/>
        <v>5553</v>
      </c>
      <c r="M319" s="57">
        <v>32284</v>
      </c>
      <c r="N319" s="30">
        <f t="shared" si="163"/>
        <v>-32275.795900000001</v>
      </c>
      <c r="O319" s="35"/>
      <c r="P319" s="7">
        <f t="shared" si="164"/>
        <v>36731</v>
      </c>
      <c r="Q319" s="57">
        <v>1989</v>
      </c>
      <c r="R319" s="58">
        <v>989</v>
      </c>
      <c r="S319" s="4"/>
      <c r="T319" s="59">
        <v>123099</v>
      </c>
      <c r="U319" s="58">
        <v>1151752</v>
      </c>
      <c r="V319" s="35"/>
      <c r="W319" s="7">
        <f t="shared" si="165"/>
        <v>1274851</v>
      </c>
      <c r="X319" s="57">
        <v>538656</v>
      </c>
      <c r="Y319" s="58">
        <v>269008</v>
      </c>
      <c r="AA319" s="7">
        <f t="shared" si="154"/>
        <v>34.70776728104326</v>
      </c>
      <c r="AB319" s="4">
        <f t="shared" si="155"/>
        <v>270.81749622926094</v>
      </c>
      <c r="AC319" s="9">
        <f t="shared" si="156"/>
        <v>272</v>
      </c>
      <c r="AE319" s="7">
        <f t="shared" si="158"/>
        <v>229788210</v>
      </c>
      <c r="AF319" s="4">
        <f t="shared" si="170"/>
        <v>160038880</v>
      </c>
      <c r="AG319" s="9">
        <f t="shared" si="171"/>
        <v>58317344</v>
      </c>
      <c r="AI319" s="47">
        <f t="shared" si="142"/>
        <v>0.27224959843184232</v>
      </c>
      <c r="AJ319" s="48">
        <f t="shared" si="143"/>
        <v>5.0276520864756158</v>
      </c>
      <c r="AK319" s="49">
        <f t="shared" si="144"/>
        <v>10.111223458038422</v>
      </c>
      <c r="AM319" s="47">
        <f t="shared" si="145"/>
        <v>0.1616073616291416</v>
      </c>
      <c r="AN319" s="48">
        <f t="shared" si="146"/>
        <v>2.9844142785319256</v>
      </c>
      <c r="AO319" s="49">
        <f t="shared" si="147"/>
        <v>6.0020222446916076</v>
      </c>
      <c r="AQ319" s="59">
        <v>304801</v>
      </c>
      <c r="AR319" s="58">
        <v>8049528</v>
      </c>
      <c r="AS319" s="35"/>
      <c r="AT319" s="7">
        <f t="shared" si="166"/>
        <v>8354329</v>
      </c>
      <c r="AU319" s="57">
        <v>268599</v>
      </c>
      <c r="AV319" s="58">
        <v>247662</v>
      </c>
      <c r="AW319" s="35"/>
      <c r="AX319" s="7">
        <f t="shared" si="159"/>
        <v>927567856</v>
      </c>
      <c r="AY319" s="65">
        <f t="shared" si="172"/>
        <v>67702632</v>
      </c>
      <c r="AZ319" s="66">
        <f t="shared" si="173"/>
        <v>71253497</v>
      </c>
      <c r="BA319" s="35"/>
      <c r="BB319" s="7">
        <f t="shared" si="148"/>
        <v>227.44627154174947</v>
      </c>
      <c r="BC319" s="4">
        <f t="shared" si="149"/>
        <v>135.04223227752641</v>
      </c>
      <c r="BD319" s="9">
        <f t="shared" si="150"/>
        <v>250.41658240647118</v>
      </c>
      <c r="BE319" s="35"/>
      <c r="BF319" s="41">
        <f t="shared" si="167"/>
        <v>5.5528874888122429E-2</v>
      </c>
      <c r="BG319" s="43">
        <f t="shared" si="168"/>
        <v>3.2969294989630471E-2</v>
      </c>
      <c r="BH319" s="44">
        <f t="shared" si="169"/>
        <v>6.1136860939079878E-2</v>
      </c>
      <c r="BI319" s="35"/>
      <c r="BJ319" s="73" t="s">
        <v>47</v>
      </c>
      <c r="BK319" s="57"/>
      <c r="BL319" s="58"/>
      <c r="BM319" s="35"/>
      <c r="BN319" s="56"/>
      <c r="BO319" s="57"/>
      <c r="BP319" s="58"/>
      <c r="BQ319" s="35"/>
      <c r="BR319" s="56"/>
      <c r="BS319" s="57"/>
      <c r="BT319" s="58"/>
      <c r="BU319" s="35"/>
      <c r="BV319" s="56"/>
      <c r="BW319" s="57"/>
      <c r="BX319" s="58"/>
    </row>
    <row r="320" spans="1:76" x14ac:dyDescent="0.2">
      <c r="A320" s="4">
        <f t="shared" si="160"/>
        <v>3140000</v>
      </c>
      <c r="B320" s="4">
        <f t="shared" si="157"/>
        <v>3150000</v>
      </c>
      <c r="D320" s="7">
        <f t="shared" si="161"/>
        <v>10000</v>
      </c>
      <c r="E320" s="57">
        <v>6314</v>
      </c>
      <c r="F320" s="9">
        <f t="shared" si="151"/>
        <v>3686</v>
      </c>
      <c r="G320" s="58">
        <v>82141</v>
      </c>
      <c r="H320" s="9">
        <f t="shared" si="152"/>
        <v>13.009344314222362</v>
      </c>
      <c r="I320" s="9">
        <f t="shared" si="153"/>
        <v>8.2141000000000002</v>
      </c>
      <c r="J320" s="4"/>
      <c r="K320" s="59">
        <v>4611</v>
      </c>
      <c r="L320" s="27">
        <f t="shared" si="162"/>
        <v>5389</v>
      </c>
      <c r="M320" s="57">
        <v>32309</v>
      </c>
      <c r="N320" s="30">
        <f t="shared" si="163"/>
        <v>-32300.785899999999</v>
      </c>
      <c r="O320" s="35"/>
      <c r="P320" s="7">
        <f t="shared" si="164"/>
        <v>36920</v>
      </c>
      <c r="Q320" s="57">
        <v>1992</v>
      </c>
      <c r="R320" s="58">
        <v>1009</v>
      </c>
      <c r="S320" s="4"/>
      <c r="T320" s="59">
        <v>127743</v>
      </c>
      <c r="U320" s="58">
        <v>1193368</v>
      </c>
      <c r="V320" s="35"/>
      <c r="W320" s="7">
        <f t="shared" si="165"/>
        <v>1321111</v>
      </c>
      <c r="X320" s="57">
        <v>539512</v>
      </c>
      <c r="Y320" s="58">
        <v>274448</v>
      </c>
      <c r="AA320" s="7">
        <f t="shared" si="154"/>
        <v>35.78307150595883</v>
      </c>
      <c r="AB320" s="4">
        <f t="shared" si="155"/>
        <v>270.83935742971886</v>
      </c>
      <c r="AC320" s="9">
        <f t="shared" si="156"/>
        <v>272</v>
      </c>
      <c r="AE320" s="7">
        <f t="shared" si="158"/>
        <v>231109321</v>
      </c>
      <c r="AF320" s="4">
        <f t="shared" si="170"/>
        <v>160578392</v>
      </c>
      <c r="AG320" s="9">
        <f t="shared" si="171"/>
        <v>58591792</v>
      </c>
      <c r="AI320" s="47">
        <f t="shared" si="142"/>
        <v>0.27085590465872156</v>
      </c>
      <c r="AJ320" s="48">
        <f t="shared" si="143"/>
        <v>5.0200803212851408</v>
      </c>
      <c r="AK320" s="49">
        <f t="shared" si="144"/>
        <v>9.9108027750247771</v>
      </c>
      <c r="AM320" s="47">
        <f t="shared" si="145"/>
        <v>0.17101841820151678</v>
      </c>
      <c r="AN320" s="48">
        <f t="shared" si="146"/>
        <v>3.1696787148594376</v>
      </c>
      <c r="AO320" s="49">
        <f t="shared" si="147"/>
        <v>6.2576808721506438</v>
      </c>
      <c r="AQ320" s="59">
        <v>309611</v>
      </c>
      <c r="AR320" s="58">
        <v>8085800</v>
      </c>
      <c r="AS320" s="35"/>
      <c r="AT320" s="7">
        <f t="shared" si="166"/>
        <v>8395411</v>
      </c>
      <c r="AU320" s="57">
        <v>272823</v>
      </c>
      <c r="AV320" s="58">
        <v>253024</v>
      </c>
      <c r="AW320" s="35"/>
      <c r="AX320" s="7">
        <f t="shared" si="159"/>
        <v>935963267</v>
      </c>
      <c r="AY320" s="65">
        <f t="shared" si="172"/>
        <v>67975455</v>
      </c>
      <c r="AZ320" s="66">
        <f t="shared" si="173"/>
        <v>71506521</v>
      </c>
      <c r="BA320" s="35"/>
      <c r="BB320" s="7">
        <f t="shared" si="148"/>
        <v>227.39466413867822</v>
      </c>
      <c r="BC320" s="4">
        <f t="shared" si="149"/>
        <v>136.9593373493976</v>
      </c>
      <c r="BD320" s="9">
        <f t="shared" si="150"/>
        <v>250.76709613478693</v>
      </c>
      <c r="BE320" s="35"/>
      <c r="BF320" s="41">
        <f t="shared" si="167"/>
        <v>5.5516275424481988E-2</v>
      </c>
      <c r="BG320" s="43">
        <f t="shared" si="168"/>
        <v>3.3437338220067774E-2</v>
      </c>
      <c r="BH320" s="44">
        <f t="shared" si="169"/>
        <v>6.1222435579781964E-2</v>
      </c>
      <c r="BI320" s="35"/>
      <c r="BJ320" s="73" t="s">
        <v>47</v>
      </c>
      <c r="BK320" s="57"/>
      <c r="BL320" s="58"/>
      <c r="BM320" s="35"/>
      <c r="BN320" s="56"/>
      <c r="BO320" s="57"/>
      <c r="BP320" s="58"/>
      <c r="BQ320" s="35"/>
      <c r="BR320" s="56"/>
      <c r="BS320" s="57"/>
      <c r="BT320" s="58"/>
      <c r="BU320" s="35"/>
      <c r="BV320" s="56"/>
      <c r="BW320" s="57"/>
      <c r="BX320" s="58"/>
    </row>
    <row r="321" spans="1:76" x14ac:dyDescent="0.2">
      <c r="A321" s="4">
        <f t="shared" si="160"/>
        <v>3150000</v>
      </c>
      <c r="B321" s="4">
        <f t="shared" si="157"/>
        <v>3160000</v>
      </c>
      <c r="D321" s="7">
        <f t="shared" si="161"/>
        <v>10000</v>
      </c>
      <c r="E321" s="57">
        <v>6187</v>
      </c>
      <c r="F321" s="9">
        <f t="shared" si="151"/>
        <v>3813</v>
      </c>
      <c r="G321" s="58">
        <v>84651</v>
      </c>
      <c r="H321" s="9">
        <f t="shared" si="152"/>
        <v>13.682075319217715</v>
      </c>
      <c r="I321" s="9">
        <f t="shared" si="153"/>
        <v>8.4650999999999996</v>
      </c>
      <c r="J321" s="4"/>
      <c r="K321" s="59">
        <v>4649</v>
      </c>
      <c r="L321" s="27">
        <f t="shared" si="162"/>
        <v>5351</v>
      </c>
      <c r="M321" s="57">
        <v>32827</v>
      </c>
      <c r="N321" s="30">
        <f t="shared" si="163"/>
        <v>-32818.534899999999</v>
      </c>
      <c r="O321" s="35"/>
      <c r="P321" s="7">
        <f t="shared" si="164"/>
        <v>37476</v>
      </c>
      <c r="Q321" s="57">
        <v>1986</v>
      </c>
      <c r="R321" s="58">
        <v>1048</v>
      </c>
      <c r="S321" s="4"/>
      <c r="T321" s="59">
        <v>129109</v>
      </c>
      <c r="U321" s="58">
        <v>1204360</v>
      </c>
      <c r="V321" s="35"/>
      <c r="W321" s="7">
        <f t="shared" si="165"/>
        <v>1333469</v>
      </c>
      <c r="X321" s="57">
        <v>538232</v>
      </c>
      <c r="Y321" s="58">
        <v>285056</v>
      </c>
      <c r="AA321" s="7">
        <f t="shared" si="154"/>
        <v>35.581945778631656</v>
      </c>
      <c r="AB321" s="4">
        <f t="shared" si="155"/>
        <v>271.0130916414904</v>
      </c>
      <c r="AC321" s="9">
        <f t="shared" si="156"/>
        <v>272</v>
      </c>
      <c r="AE321" s="7">
        <f t="shared" si="158"/>
        <v>232442790</v>
      </c>
      <c r="AF321" s="4">
        <f t="shared" si="170"/>
        <v>161116624</v>
      </c>
      <c r="AG321" s="9">
        <f t="shared" si="171"/>
        <v>58876848</v>
      </c>
      <c r="AI321" s="47">
        <f t="shared" si="142"/>
        <v>0.26683744262994985</v>
      </c>
      <c r="AJ321" s="48">
        <f t="shared" si="143"/>
        <v>5.0352467270896275</v>
      </c>
      <c r="AK321" s="49">
        <f t="shared" si="144"/>
        <v>9.5419847328244281</v>
      </c>
      <c r="AM321" s="47">
        <f t="shared" si="145"/>
        <v>0.16509232575514995</v>
      </c>
      <c r="AN321" s="48">
        <f t="shared" si="146"/>
        <v>3.1153071500503526</v>
      </c>
      <c r="AO321" s="49">
        <f t="shared" si="147"/>
        <v>5.903625954198473</v>
      </c>
      <c r="AQ321" s="59">
        <v>305493</v>
      </c>
      <c r="AR321" s="58">
        <v>8153784</v>
      </c>
      <c r="AS321" s="35"/>
      <c r="AT321" s="7">
        <f t="shared" si="166"/>
        <v>8459277</v>
      </c>
      <c r="AU321" s="57">
        <v>284602</v>
      </c>
      <c r="AV321" s="58">
        <v>262701</v>
      </c>
      <c r="AW321" s="35"/>
      <c r="AX321" s="7">
        <f t="shared" si="159"/>
        <v>944422544</v>
      </c>
      <c r="AY321" s="65">
        <f t="shared" si="172"/>
        <v>68260057</v>
      </c>
      <c r="AZ321" s="66">
        <f t="shared" si="173"/>
        <v>71769222</v>
      </c>
      <c r="BA321" s="35"/>
      <c r="BB321" s="7">
        <f t="shared" si="148"/>
        <v>225.72518411783543</v>
      </c>
      <c r="BC321" s="4">
        <f t="shared" si="149"/>
        <v>143.30412890231622</v>
      </c>
      <c r="BD321" s="9">
        <f t="shared" si="150"/>
        <v>250.66889312977099</v>
      </c>
      <c r="BE321" s="35"/>
      <c r="BF321" s="41">
        <f t="shared" si="167"/>
        <v>5.5108687528768414E-2</v>
      </c>
      <c r="BG321" s="43">
        <f t="shared" si="168"/>
        <v>3.4986359595292046E-2</v>
      </c>
      <c r="BH321" s="44">
        <f t="shared" si="169"/>
        <v>6.1198460236760496E-2</v>
      </c>
      <c r="BI321" s="35"/>
      <c r="BJ321" s="73" t="s">
        <v>47</v>
      </c>
      <c r="BK321" s="57"/>
      <c r="BL321" s="58"/>
      <c r="BM321" s="35"/>
      <c r="BN321" s="56"/>
      <c r="BO321" s="57"/>
      <c r="BP321" s="58"/>
      <c r="BQ321" s="35"/>
      <c r="BR321" s="56"/>
      <c r="BS321" s="57"/>
      <c r="BT321" s="58"/>
      <c r="BU321" s="35"/>
      <c r="BV321" s="56"/>
      <c r="BW321" s="57"/>
      <c r="BX321" s="58"/>
    </row>
    <row r="322" spans="1:76" x14ac:dyDescent="0.2">
      <c r="A322" s="4">
        <f t="shared" si="160"/>
        <v>3160000</v>
      </c>
      <c r="B322" s="4">
        <f t="shared" si="157"/>
        <v>3170000</v>
      </c>
      <c r="D322" s="7">
        <f t="shared" si="161"/>
        <v>10000</v>
      </c>
      <c r="E322" s="57">
        <v>5942</v>
      </c>
      <c r="F322" s="9">
        <f t="shared" si="151"/>
        <v>4058</v>
      </c>
      <c r="G322" s="58">
        <v>74560</v>
      </c>
      <c r="H322" s="9">
        <f t="shared" si="152"/>
        <v>12.547963648603163</v>
      </c>
      <c r="I322" s="9">
        <f t="shared" si="153"/>
        <v>7.4560000000000004</v>
      </c>
      <c r="J322" s="4"/>
      <c r="K322" s="59">
        <v>4400</v>
      </c>
      <c r="L322" s="27">
        <f t="shared" si="162"/>
        <v>5600</v>
      </c>
      <c r="M322" s="57">
        <v>30485</v>
      </c>
      <c r="N322" s="30">
        <f t="shared" si="163"/>
        <v>-30477.544000000002</v>
      </c>
      <c r="O322" s="35"/>
      <c r="P322" s="7">
        <f t="shared" si="164"/>
        <v>34885</v>
      </c>
      <c r="Q322" s="57">
        <v>1983</v>
      </c>
      <c r="R322" s="58">
        <v>915</v>
      </c>
      <c r="S322" s="4"/>
      <c r="T322" s="59">
        <v>109831</v>
      </c>
      <c r="U322" s="58">
        <v>1139584</v>
      </c>
      <c r="V322" s="35"/>
      <c r="W322" s="7">
        <f t="shared" si="165"/>
        <v>1249415</v>
      </c>
      <c r="X322" s="57">
        <v>536632</v>
      </c>
      <c r="Y322" s="58">
        <v>248880</v>
      </c>
      <c r="AA322" s="7">
        <f t="shared" si="154"/>
        <v>35.815250107496055</v>
      </c>
      <c r="AB322" s="4">
        <f t="shared" si="155"/>
        <v>270.61623802319718</v>
      </c>
      <c r="AC322" s="9">
        <f t="shared" si="156"/>
        <v>272</v>
      </c>
      <c r="AE322" s="7">
        <f t="shared" si="158"/>
        <v>233692205</v>
      </c>
      <c r="AF322" s="4">
        <f t="shared" si="170"/>
        <v>161653256</v>
      </c>
      <c r="AG322" s="9">
        <f t="shared" si="171"/>
        <v>59125728</v>
      </c>
      <c r="AI322" s="47">
        <f t="shared" si="142"/>
        <v>0.28665615594094884</v>
      </c>
      <c r="AJ322" s="48">
        <f t="shared" si="143"/>
        <v>5.0428643469490675</v>
      </c>
      <c r="AK322" s="49">
        <f t="shared" si="144"/>
        <v>10.928961748633879</v>
      </c>
      <c r="AM322" s="47">
        <f t="shared" si="145"/>
        <v>0.17033108786011181</v>
      </c>
      <c r="AN322" s="48">
        <f t="shared" si="146"/>
        <v>2.9964699949571356</v>
      </c>
      <c r="AO322" s="49">
        <f t="shared" si="147"/>
        <v>6.4939890710382517</v>
      </c>
      <c r="AQ322" s="59">
        <v>265764</v>
      </c>
      <c r="AR322" s="58">
        <v>7674224</v>
      </c>
      <c r="AS322" s="35"/>
      <c r="AT322" s="7">
        <f t="shared" si="166"/>
        <v>7939988</v>
      </c>
      <c r="AU322" s="57">
        <v>251151</v>
      </c>
      <c r="AV322" s="58">
        <v>227341</v>
      </c>
      <c r="AW322" s="35"/>
      <c r="AX322" s="7">
        <f t="shared" si="159"/>
        <v>952362532</v>
      </c>
      <c r="AY322" s="65">
        <f t="shared" si="172"/>
        <v>68511208</v>
      </c>
      <c r="AZ322" s="66">
        <f t="shared" si="173"/>
        <v>71996563</v>
      </c>
      <c r="BA322" s="35"/>
      <c r="BB322" s="7">
        <f t="shared" si="148"/>
        <v>227.60464382972626</v>
      </c>
      <c r="BC322" s="4">
        <f t="shared" si="149"/>
        <v>126.65204236006052</v>
      </c>
      <c r="BD322" s="9">
        <f t="shared" si="150"/>
        <v>248.46010928961749</v>
      </c>
      <c r="BE322" s="35"/>
      <c r="BF322" s="41">
        <f t="shared" si="167"/>
        <v>5.5567539997491762E-2</v>
      </c>
      <c r="BG322" s="43">
        <f t="shared" si="168"/>
        <v>3.092090877931165E-2</v>
      </c>
      <c r="BH322" s="44">
        <f t="shared" si="169"/>
        <v>6.065920636953552E-2</v>
      </c>
      <c r="BI322" s="35"/>
      <c r="BJ322" s="73" t="s">
        <v>47</v>
      </c>
      <c r="BK322" s="57"/>
      <c r="BL322" s="58"/>
      <c r="BM322" s="35"/>
      <c r="BN322" s="56"/>
      <c r="BO322" s="57"/>
      <c r="BP322" s="58"/>
      <c r="BQ322" s="35"/>
      <c r="BR322" s="56"/>
      <c r="BS322" s="57"/>
      <c r="BT322" s="58"/>
      <c r="BU322" s="35"/>
      <c r="BV322" s="56"/>
      <c r="BW322" s="57"/>
      <c r="BX322" s="58"/>
    </row>
    <row r="323" spans="1:76" x14ac:dyDescent="0.2">
      <c r="A323" s="4">
        <f t="shared" si="160"/>
        <v>3170000</v>
      </c>
      <c r="B323" s="4">
        <f t="shared" si="157"/>
        <v>3180000</v>
      </c>
      <c r="D323" s="7">
        <f t="shared" si="161"/>
        <v>10000</v>
      </c>
      <c r="E323" s="57">
        <v>6401</v>
      </c>
      <c r="F323" s="9">
        <f t="shared" si="151"/>
        <v>3599</v>
      </c>
      <c r="G323" s="58">
        <v>91310</v>
      </c>
      <c r="H323" s="9">
        <f t="shared" si="152"/>
        <v>14.264958600218716</v>
      </c>
      <c r="I323" s="9">
        <f t="shared" si="153"/>
        <v>9.1310000000000002</v>
      </c>
      <c r="J323" s="4"/>
      <c r="K323" s="59">
        <v>4805</v>
      </c>
      <c r="L323" s="27">
        <f t="shared" si="162"/>
        <v>5195</v>
      </c>
      <c r="M323" s="57">
        <v>36404</v>
      </c>
      <c r="N323" s="30">
        <f t="shared" si="163"/>
        <v>-36394.868999999999</v>
      </c>
      <c r="O323" s="35"/>
      <c r="P323" s="7">
        <f t="shared" si="164"/>
        <v>41209</v>
      </c>
      <c r="Q323" s="57">
        <v>1987</v>
      </c>
      <c r="R323" s="58">
        <v>1085</v>
      </c>
      <c r="S323" s="4"/>
      <c r="T323" s="59">
        <v>134433</v>
      </c>
      <c r="U323" s="58">
        <v>1247952</v>
      </c>
      <c r="V323" s="35"/>
      <c r="W323" s="7">
        <f t="shared" si="165"/>
        <v>1382385</v>
      </c>
      <c r="X323" s="57">
        <v>538112</v>
      </c>
      <c r="Y323" s="58">
        <v>295120</v>
      </c>
      <c r="AA323" s="7">
        <f t="shared" si="154"/>
        <v>33.545706035089424</v>
      </c>
      <c r="AB323" s="4">
        <f t="shared" si="155"/>
        <v>270.81630598892804</v>
      </c>
      <c r="AC323" s="9">
        <f t="shared" si="156"/>
        <v>272</v>
      </c>
      <c r="AE323" s="7">
        <f t="shared" si="158"/>
        <v>235074590</v>
      </c>
      <c r="AF323" s="4">
        <f t="shared" si="170"/>
        <v>162191368</v>
      </c>
      <c r="AG323" s="9">
        <f t="shared" si="171"/>
        <v>59420848</v>
      </c>
      <c r="AI323" s="47">
        <f t="shared" si="142"/>
        <v>0.24266543716178504</v>
      </c>
      <c r="AJ323" s="48">
        <f t="shared" si="143"/>
        <v>5.0327126321087068</v>
      </c>
      <c r="AK323" s="49">
        <f t="shared" si="144"/>
        <v>9.2165898617511512</v>
      </c>
      <c r="AM323" s="47">
        <f t="shared" si="145"/>
        <v>0.15533014632725861</v>
      </c>
      <c r="AN323" s="48">
        <f t="shared" si="146"/>
        <v>3.221439355812783</v>
      </c>
      <c r="AO323" s="49">
        <f t="shared" si="147"/>
        <v>5.8995391705069125</v>
      </c>
      <c r="AQ323" s="59">
        <v>330861</v>
      </c>
      <c r="AR323" s="58">
        <v>9120848</v>
      </c>
      <c r="AS323" s="35"/>
      <c r="AT323" s="7">
        <f t="shared" si="166"/>
        <v>9451709</v>
      </c>
      <c r="AU323" s="57">
        <v>294240</v>
      </c>
      <c r="AV323" s="58">
        <v>275827</v>
      </c>
      <c r="AW323" s="35"/>
      <c r="AX323" s="7">
        <f t="shared" si="159"/>
        <v>961814241</v>
      </c>
      <c r="AY323" s="65">
        <f t="shared" si="172"/>
        <v>68805448</v>
      </c>
      <c r="AZ323" s="66">
        <f t="shared" si="173"/>
        <v>72272390</v>
      </c>
      <c r="BA323" s="35"/>
      <c r="BB323" s="7">
        <f t="shared" si="148"/>
        <v>229.36030964109781</v>
      </c>
      <c r="BC323" s="4">
        <f t="shared" si="149"/>
        <v>148.08253648716658</v>
      </c>
      <c r="BD323" s="9">
        <f t="shared" si="150"/>
        <v>254.21843317972349</v>
      </c>
      <c r="BE323" s="35"/>
      <c r="BF323" s="41">
        <f t="shared" si="167"/>
        <v>5.5996169345971146E-2</v>
      </c>
      <c r="BG323" s="43">
        <f t="shared" si="168"/>
        <v>3.6152963009562153E-2</v>
      </c>
      <c r="BH323" s="44">
        <f t="shared" si="169"/>
        <v>6.206504716301843E-2</v>
      </c>
      <c r="BI323" s="35"/>
      <c r="BJ323" s="73" t="s">
        <v>47</v>
      </c>
      <c r="BK323" s="57"/>
      <c r="BL323" s="58"/>
      <c r="BM323" s="35"/>
      <c r="BN323" s="56"/>
      <c r="BO323" s="57"/>
      <c r="BP323" s="58"/>
      <c r="BQ323" s="35"/>
      <c r="BR323" s="56"/>
      <c r="BS323" s="57"/>
      <c r="BT323" s="58"/>
      <c r="BU323" s="35"/>
      <c r="BV323" s="56"/>
      <c r="BW323" s="57"/>
      <c r="BX323" s="58"/>
    </row>
    <row r="324" spans="1:76" x14ac:dyDescent="0.2">
      <c r="A324" s="4">
        <f t="shared" si="160"/>
        <v>3180000</v>
      </c>
      <c r="B324" s="4">
        <f t="shared" si="157"/>
        <v>3190000</v>
      </c>
      <c r="D324" s="7">
        <f t="shared" si="161"/>
        <v>10000</v>
      </c>
      <c r="E324" s="57">
        <v>6367</v>
      </c>
      <c r="F324" s="9">
        <f t="shared" si="151"/>
        <v>3633</v>
      </c>
      <c r="G324" s="58">
        <v>90668</v>
      </c>
      <c r="H324" s="9">
        <f t="shared" si="152"/>
        <v>14.240301554892413</v>
      </c>
      <c r="I324" s="9">
        <f t="shared" si="153"/>
        <v>9.0668000000000006</v>
      </c>
      <c r="J324" s="4"/>
      <c r="K324" s="59">
        <v>4629</v>
      </c>
      <c r="L324" s="27">
        <f t="shared" si="162"/>
        <v>5371</v>
      </c>
      <c r="M324" s="57">
        <v>36531</v>
      </c>
      <c r="N324" s="30">
        <f t="shared" si="163"/>
        <v>-36521.933199999999</v>
      </c>
      <c r="O324" s="35"/>
      <c r="P324" s="7">
        <f t="shared" si="164"/>
        <v>41160</v>
      </c>
      <c r="Q324" s="57">
        <v>1991</v>
      </c>
      <c r="R324" s="58">
        <v>1151</v>
      </c>
      <c r="S324" s="4"/>
      <c r="T324" s="59">
        <v>130394</v>
      </c>
      <c r="U324" s="58">
        <v>1201408</v>
      </c>
      <c r="V324" s="35"/>
      <c r="W324" s="7">
        <f t="shared" si="165"/>
        <v>1331802</v>
      </c>
      <c r="X324" s="57">
        <v>539960</v>
      </c>
      <c r="Y324" s="58">
        <v>313072</v>
      </c>
      <c r="AA324" s="7">
        <f t="shared" si="154"/>
        <v>32.3567055393586</v>
      </c>
      <c r="AB324" s="4">
        <f t="shared" si="155"/>
        <v>271.20040180813663</v>
      </c>
      <c r="AC324" s="9">
        <f t="shared" si="156"/>
        <v>272</v>
      </c>
      <c r="AE324" s="7">
        <f t="shared" si="158"/>
        <v>236406392</v>
      </c>
      <c r="AF324" s="4">
        <f t="shared" si="170"/>
        <v>162731328</v>
      </c>
      <c r="AG324" s="9">
        <f t="shared" si="171"/>
        <v>59733920</v>
      </c>
      <c r="AI324" s="47">
        <f t="shared" si="142"/>
        <v>0.24295432458697766</v>
      </c>
      <c r="AJ324" s="48">
        <f t="shared" si="143"/>
        <v>5.022601707684581</v>
      </c>
      <c r="AK324" s="49">
        <f t="shared" si="144"/>
        <v>8.6880973066898353</v>
      </c>
      <c r="AM324" s="47">
        <f t="shared" si="145"/>
        <v>0.15468901846452868</v>
      </c>
      <c r="AN324" s="48">
        <f t="shared" si="146"/>
        <v>3.1978905072827724</v>
      </c>
      <c r="AO324" s="49">
        <f t="shared" si="147"/>
        <v>5.5317115551694176</v>
      </c>
      <c r="AQ324" s="59">
        <v>327162</v>
      </c>
      <c r="AR324" s="58">
        <v>9151008</v>
      </c>
      <c r="AS324" s="35"/>
      <c r="AT324" s="7">
        <f t="shared" si="166"/>
        <v>9478170</v>
      </c>
      <c r="AU324" s="57">
        <v>305248</v>
      </c>
      <c r="AV324" s="58">
        <v>286250</v>
      </c>
      <c r="AW324" s="35"/>
      <c r="AX324" s="7">
        <f t="shared" si="159"/>
        <v>971292411</v>
      </c>
      <c r="AY324" s="65">
        <f t="shared" si="172"/>
        <v>69110696</v>
      </c>
      <c r="AZ324" s="66">
        <f t="shared" si="173"/>
        <v>72558640</v>
      </c>
      <c r="BA324" s="35"/>
      <c r="BB324" s="7">
        <f t="shared" si="148"/>
        <v>230.2762390670554</v>
      </c>
      <c r="BC324" s="4">
        <f t="shared" si="149"/>
        <v>153.3139126067303</v>
      </c>
      <c r="BD324" s="9">
        <f t="shared" si="150"/>
        <v>248.69678540399653</v>
      </c>
      <c r="BE324" s="35"/>
      <c r="BF324" s="41">
        <f t="shared" si="167"/>
        <v>5.6219784928480322E-2</v>
      </c>
      <c r="BG324" s="43">
        <f t="shared" si="168"/>
        <v>3.7430154445002514E-2</v>
      </c>
      <c r="BH324" s="44">
        <f t="shared" si="169"/>
        <v>6.071698862402259E-2</v>
      </c>
      <c r="BI324" s="35"/>
      <c r="BJ324" s="73" t="s">
        <v>47</v>
      </c>
      <c r="BK324" s="57"/>
      <c r="BL324" s="58"/>
      <c r="BM324" s="35"/>
      <c r="BN324" s="56"/>
      <c r="BO324" s="57"/>
      <c r="BP324" s="58"/>
      <c r="BQ324" s="35"/>
      <c r="BR324" s="56"/>
      <c r="BS324" s="57"/>
      <c r="BT324" s="58"/>
      <c r="BU324" s="35"/>
      <c r="BV324" s="56"/>
      <c r="BW324" s="57"/>
      <c r="BX324" s="58"/>
    </row>
    <row r="325" spans="1:76" x14ac:dyDescent="0.2">
      <c r="A325" s="4">
        <f t="shared" si="160"/>
        <v>3190000</v>
      </c>
      <c r="B325" s="4">
        <f t="shared" si="157"/>
        <v>3200000</v>
      </c>
      <c r="D325" s="7">
        <f t="shared" si="161"/>
        <v>10000</v>
      </c>
      <c r="E325" s="57">
        <v>6223</v>
      </c>
      <c r="F325" s="9">
        <f t="shared" si="151"/>
        <v>3777</v>
      </c>
      <c r="G325" s="58">
        <v>83720</v>
      </c>
      <c r="H325" s="9">
        <f t="shared" si="152"/>
        <v>13.453318335208099</v>
      </c>
      <c r="I325" s="9">
        <f t="shared" si="153"/>
        <v>8.3719999999999999</v>
      </c>
      <c r="J325" s="4"/>
      <c r="K325" s="59">
        <v>4365</v>
      </c>
      <c r="L325" s="27">
        <f t="shared" si="162"/>
        <v>5635</v>
      </c>
      <c r="M325" s="57">
        <v>29284</v>
      </c>
      <c r="N325" s="30">
        <f t="shared" si="163"/>
        <v>-29275.628000000001</v>
      </c>
      <c r="O325" s="35"/>
      <c r="P325" s="7">
        <f t="shared" si="164"/>
        <v>33649</v>
      </c>
      <c r="Q325" s="57">
        <v>1990</v>
      </c>
      <c r="R325" s="58">
        <v>1071</v>
      </c>
      <c r="S325" s="4"/>
      <c r="T325" s="59">
        <v>111938</v>
      </c>
      <c r="U325" s="58">
        <v>1130696</v>
      </c>
      <c r="V325" s="35"/>
      <c r="W325" s="7">
        <f t="shared" si="165"/>
        <v>1242634</v>
      </c>
      <c r="X325" s="57">
        <v>539632</v>
      </c>
      <c r="Y325" s="58">
        <v>291312</v>
      </c>
      <c r="AA325" s="7">
        <f t="shared" si="154"/>
        <v>36.929299533418529</v>
      </c>
      <c r="AB325" s="4">
        <f t="shared" si="155"/>
        <v>271.17185929648241</v>
      </c>
      <c r="AC325" s="9">
        <f t="shared" si="156"/>
        <v>272</v>
      </c>
      <c r="AE325" s="7">
        <f t="shared" si="158"/>
        <v>237649026</v>
      </c>
      <c r="AF325" s="4">
        <f t="shared" si="170"/>
        <v>163270960</v>
      </c>
      <c r="AG325" s="9">
        <f t="shared" si="171"/>
        <v>60025232</v>
      </c>
      <c r="AI325" s="47">
        <f t="shared" si="142"/>
        <v>0.29718565187672741</v>
      </c>
      <c r="AJ325" s="48">
        <f t="shared" si="143"/>
        <v>5.025125628140704</v>
      </c>
      <c r="AK325" s="49">
        <f t="shared" si="144"/>
        <v>9.3370681605975729</v>
      </c>
      <c r="AM325" s="47">
        <f t="shared" si="145"/>
        <v>0.18493863116288745</v>
      </c>
      <c r="AN325" s="48">
        <f t="shared" si="146"/>
        <v>3.1271356783919599</v>
      </c>
      <c r="AO325" s="49">
        <f t="shared" si="147"/>
        <v>5.8104575163398691</v>
      </c>
      <c r="AQ325" s="59">
        <v>262987</v>
      </c>
      <c r="AR325" s="58">
        <v>7429320</v>
      </c>
      <c r="AS325" s="35"/>
      <c r="AT325" s="7">
        <f t="shared" si="166"/>
        <v>7692307</v>
      </c>
      <c r="AU325" s="57">
        <v>290094</v>
      </c>
      <c r="AV325" s="58">
        <v>271479</v>
      </c>
      <c r="AW325" s="35"/>
      <c r="AX325" s="7">
        <f t="shared" si="159"/>
        <v>978984718</v>
      </c>
      <c r="AY325" s="65">
        <f t="shared" si="172"/>
        <v>69400790</v>
      </c>
      <c r="AZ325" s="66">
        <f t="shared" si="173"/>
        <v>72830119</v>
      </c>
      <c r="BA325" s="35"/>
      <c r="BB325" s="7">
        <f t="shared" si="148"/>
        <v>228.60432702309132</v>
      </c>
      <c r="BC325" s="4">
        <f t="shared" si="149"/>
        <v>145.77587939698492</v>
      </c>
      <c r="BD325" s="9">
        <f t="shared" si="150"/>
        <v>253.48179271708685</v>
      </c>
      <c r="BE325" s="35"/>
      <c r="BF325" s="41">
        <f t="shared" si="167"/>
        <v>5.5811603277121903E-2</v>
      </c>
      <c r="BG325" s="43">
        <f t="shared" si="168"/>
        <v>3.5589814305904521E-2</v>
      </c>
      <c r="BH325" s="44">
        <f t="shared" si="169"/>
        <v>6.1885203300070031E-2</v>
      </c>
      <c r="BI325" s="35"/>
      <c r="BJ325" s="73" t="s">
        <v>47</v>
      </c>
      <c r="BK325" s="57"/>
      <c r="BL325" s="58"/>
      <c r="BM325" s="35"/>
      <c r="BN325" s="56"/>
      <c r="BO325" s="57"/>
      <c r="BP325" s="58"/>
      <c r="BQ325" s="35"/>
      <c r="BR325" s="56"/>
      <c r="BS325" s="57"/>
      <c r="BT325" s="58"/>
      <c r="BU325" s="35"/>
      <c r="BV325" s="56"/>
      <c r="BW325" s="57"/>
      <c r="BX325" s="58"/>
    </row>
    <row r="326" spans="1:76" x14ac:dyDescent="0.2">
      <c r="A326" s="4">
        <f t="shared" si="160"/>
        <v>3200000</v>
      </c>
      <c r="B326" s="4">
        <f t="shared" si="157"/>
        <v>3210000</v>
      </c>
      <c r="D326" s="7">
        <f t="shared" si="161"/>
        <v>10000</v>
      </c>
      <c r="E326" s="57">
        <v>6033</v>
      </c>
      <c r="F326" s="9">
        <f t="shared" si="151"/>
        <v>3967</v>
      </c>
      <c r="G326" s="58">
        <v>82264</v>
      </c>
      <c r="H326" s="9">
        <f t="shared" si="152"/>
        <v>13.63567047903199</v>
      </c>
      <c r="I326" s="9">
        <f t="shared" si="153"/>
        <v>8.2263999999999999</v>
      </c>
      <c r="J326" s="4"/>
      <c r="K326" s="59">
        <v>4405</v>
      </c>
      <c r="L326" s="27">
        <f t="shared" si="162"/>
        <v>5595</v>
      </c>
      <c r="M326" s="57">
        <v>29962</v>
      </c>
      <c r="N326" s="30">
        <f t="shared" si="163"/>
        <v>-29953.7736</v>
      </c>
      <c r="O326" s="35"/>
      <c r="P326" s="7">
        <f t="shared" si="164"/>
        <v>34367</v>
      </c>
      <c r="Q326" s="57">
        <v>1986</v>
      </c>
      <c r="R326" s="58">
        <v>1060</v>
      </c>
      <c r="S326" s="4"/>
      <c r="T326" s="59">
        <v>115335</v>
      </c>
      <c r="U326" s="58">
        <v>1144368</v>
      </c>
      <c r="V326" s="35"/>
      <c r="W326" s="7">
        <f t="shared" si="165"/>
        <v>1259703</v>
      </c>
      <c r="X326" s="57">
        <v>537888</v>
      </c>
      <c r="Y326" s="58">
        <v>288320</v>
      </c>
      <c r="AA326" s="7">
        <f t="shared" si="154"/>
        <v>36.654435941455468</v>
      </c>
      <c r="AB326" s="4">
        <f t="shared" si="155"/>
        <v>270.83987915407857</v>
      </c>
      <c r="AC326" s="9">
        <f t="shared" si="156"/>
        <v>272</v>
      </c>
      <c r="AE326" s="7">
        <f t="shared" si="158"/>
        <v>238908729</v>
      </c>
      <c r="AF326" s="4">
        <f t="shared" si="170"/>
        <v>163808848</v>
      </c>
      <c r="AG326" s="9">
        <f t="shared" si="171"/>
        <v>60313552</v>
      </c>
      <c r="AI326" s="47">
        <f t="shared" ref="AI326:AI389" si="174">IF(P326=0,0,$D326/P326)</f>
        <v>0.29097680914831087</v>
      </c>
      <c r="AJ326" s="48">
        <f t="shared" ref="AJ326:AJ389" si="175">IF(Q326=0,0,$D326/Q326)</f>
        <v>5.0352467270896275</v>
      </c>
      <c r="AK326" s="49">
        <f t="shared" ref="AK326:AK389" si="176">IF(R326=0,0,$D326/R326)</f>
        <v>9.433962264150944</v>
      </c>
      <c r="AM326" s="47">
        <f t="shared" ref="AM326:AM389" si="177">IF(P326=0,0,+$E326/P326)</f>
        <v>0.17554630895917595</v>
      </c>
      <c r="AN326" s="48">
        <f t="shared" ref="AN326:AN389" si="178">IF(Q326=0,0,+$E326/Q326)</f>
        <v>3.0377643504531724</v>
      </c>
      <c r="AO326" s="49">
        <f t="shared" ref="AO326:AO389" si="179">IF(R326=0,0,+$E326/R326)</f>
        <v>5.6915094339622643</v>
      </c>
      <c r="AQ326" s="59">
        <v>258160</v>
      </c>
      <c r="AR326" s="58">
        <v>7580272</v>
      </c>
      <c r="AS326" s="35"/>
      <c r="AT326" s="7">
        <f t="shared" si="166"/>
        <v>7838432</v>
      </c>
      <c r="AU326" s="57">
        <v>287054</v>
      </c>
      <c r="AV326" s="58">
        <v>268791</v>
      </c>
      <c r="AW326" s="35"/>
      <c r="AX326" s="7">
        <f t="shared" si="159"/>
        <v>986823150</v>
      </c>
      <c r="AY326" s="65">
        <f t="shared" si="172"/>
        <v>69687844</v>
      </c>
      <c r="AZ326" s="66">
        <f t="shared" si="173"/>
        <v>73098910</v>
      </c>
      <c r="BA326" s="35"/>
      <c r="BB326" s="7">
        <f t="shared" ref="BB326:BB389" si="180">IF(P326=0,0,AT326/P326)</f>
        <v>228.08019320860129</v>
      </c>
      <c r="BC326" s="4">
        <f t="shared" ref="BC326:BC389" si="181">IF(Q326=0,0,AU326/Q326)</f>
        <v>144.53877139979858</v>
      </c>
      <c r="BD326" s="9">
        <f t="shared" ref="BD326:BD389" si="182">IF(R326=0,0,AV326/R326)</f>
        <v>253.57641509433961</v>
      </c>
      <c r="BE326" s="35"/>
      <c r="BF326" s="41">
        <f t="shared" si="167"/>
        <v>5.5683640920068674E-2</v>
      </c>
      <c r="BG326" s="43">
        <f t="shared" si="168"/>
        <v>3.5287785986278949E-2</v>
      </c>
      <c r="BH326" s="44">
        <f t="shared" si="169"/>
        <v>6.1908304466391506E-2</v>
      </c>
      <c r="BI326" s="35"/>
      <c r="BJ326" s="73" t="s">
        <v>47</v>
      </c>
      <c r="BK326" s="57"/>
      <c r="BL326" s="58"/>
      <c r="BM326" s="35"/>
      <c r="BN326" s="56"/>
      <c r="BO326" s="57"/>
      <c r="BP326" s="58"/>
      <c r="BQ326" s="35"/>
      <c r="BR326" s="56"/>
      <c r="BS326" s="57"/>
      <c r="BT326" s="58"/>
      <c r="BU326" s="35"/>
      <c r="BV326" s="56"/>
      <c r="BW326" s="57"/>
      <c r="BX326" s="58"/>
    </row>
    <row r="327" spans="1:76" x14ac:dyDescent="0.2">
      <c r="A327" s="4">
        <f t="shared" si="160"/>
        <v>3210000</v>
      </c>
      <c r="B327" s="4">
        <f t="shared" si="157"/>
        <v>3220000</v>
      </c>
      <c r="D327" s="7">
        <f t="shared" si="161"/>
        <v>10000</v>
      </c>
      <c r="E327" s="57">
        <v>5729</v>
      </c>
      <c r="F327" s="9">
        <f t="shared" ref="F327:F390" si="183">+D327-E327</f>
        <v>4271</v>
      </c>
      <c r="G327" s="58">
        <v>81074</v>
      </c>
      <c r="H327" s="9">
        <f t="shared" ref="H327:H390" si="184">IF(E327&lt;&gt;0,G327/E327,0)</f>
        <v>14.15150986210508</v>
      </c>
      <c r="I327" s="9">
        <f t="shared" ref="I327:I390" si="185">IF(D327&lt;&gt;0,G327/D327,0)</f>
        <v>8.1074000000000002</v>
      </c>
      <c r="J327" s="4"/>
      <c r="K327" s="59">
        <v>4191</v>
      </c>
      <c r="L327" s="27">
        <f t="shared" si="162"/>
        <v>5809</v>
      </c>
      <c r="M327" s="57">
        <v>30391</v>
      </c>
      <c r="N327" s="30">
        <f t="shared" si="163"/>
        <v>-30382.892599999999</v>
      </c>
      <c r="O327" s="35"/>
      <c r="P327" s="7">
        <f t="shared" si="164"/>
        <v>34582</v>
      </c>
      <c r="Q327" s="57">
        <v>1982</v>
      </c>
      <c r="R327" s="58">
        <v>979</v>
      </c>
      <c r="S327" s="4"/>
      <c r="T327" s="59">
        <v>105332</v>
      </c>
      <c r="U327" s="58">
        <v>1086688</v>
      </c>
      <c r="V327" s="35"/>
      <c r="W327" s="7">
        <f t="shared" si="165"/>
        <v>1192020</v>
      </c>
      <c r="X327" s="57">
        <v>536128</v>
      </c>
      <c r="Y327" s="58">
        <v>266288</v>
      </c>
      <c r="AA327" s="7">
        <f t="shared" ref="AA327:AA390" si="186">IF(P327=0,0,+W327/P327)</f>
        <v>34.469377132612344</v>
      </c>
      <c r="AB327" s="4">
        <f t="shared" ref="AB327:AB390" si="187">IF(Q327=0,0,+X327/Q327)</f>
        <v>270.49848637739655</v>
      </c>
      <c r="AC327" s="9">
        <f t="shared" ref="AC327:AC390" si="188">IF(R327=0,0,+Y327/R327)</f>
        <v>272</v>
      </c>
      <c r="AE327" s="7">
        <f t="shared" si="158"/>
        <v>240100749</v>
      </c>
      <c r="AF327" s="4">
        <f t="shared" si="170"/>
        <v>164344976</v>
      </c>
      <c r="AG327" s="9">
        <f t="shared" si="171"/>
        <v>60579840</v>
      </c>
      <c r="AI327" s="47">
        <f t="shared" si="174"/>
        <v>0.28916777514313807</v>
      </c>
      <c r="AJ327" s="48">
        <f t="shared" si="175"/>
        <v>5.0454086781029259</v>
      </c>
      <c r="AK327" s="49">
        <f t="shared" si="176"/>
        <v>10.214504596527069</v>
      </c>
      <c r="AM327" s="47">
        <f t="shared" si="177"/>
        <v>0.16566421837950379</v>
      </c>
      <c r="AN327" s="48">
        <f t="shared" si="178"/>
        <v>2.8905146316851664</v>
      </c>
      <c r="AO327" s="49">
        <f t="shared" si="179"/>
        <v>5.8518896833503575</v>
      </c>
      <c r="AQ327" s="59">
        <v>256586</v>
      </c>
      <c r="AR327" s="58">
        <v>7693680</v>
      </c>
      <c r="AS327" s="35"/>
      <c r="AT327" s="7">
        <f t="shared" si="166"/>
        <v>7950266</v>
      </c>
      <c r="AU327" s="57">
        <v>273098</v>
      </c>
      <c r="AV327" s="58">
        <v>252314</v>
      </c>
      <c r="AW327" s="35"/>
      <c r="AX327" s="7">
        <f t="shared" si="159"/>
        <v>994773416</v>
      </c>
      <c r="AY327" s="65">
        <f t="shared" si="172"/>
        <v>69960942</v>
      </c>
      <c r="AZ327" s="66">
        <f t="shared" si="173"/>
        <v>73351224</v>
      </c>
      <c r="BA327" s="35"/>
      <c r="BB327" s="7">
        <f t="shared" si="180"/>
        <v>229.89607310161355</v>
      </c>
      <c r="BC327" s="4">
        <f t="shared" si="181"/>
        <v>137.78910191725529</v>
      </c>
      <c r="BD327" s="9">
        <f t="shared" si="182"/>
        <v>257.72625127681306</v>
      </c>
      <c r="BE327" s="35"/>
      <c r="BF327" s="41">
        <f t="shared" si="167"/>
        <v>5.6126970972073621E-2</v>
      </c>
      <c r="BG327" s="43">
        <f t="shared" si="168"/>
        <v>3.3639917460267406E-2</v>
      </c>
      <c r="BH327" s="44">
        <f t="shared" si="169"/>
        <v>6.2921448065628188E-2</v>
      </c>
      <c r="BI327" s="35"/>
      <c r="BJ327" s="73" t="s">
        <v>47</v>
      </c>
      <c r="BK327" s="57"/>
      <c r="BL327" s="58"/>
      <c r="BM327" s="35"/>
      <c r="BN327" s="56"/>
      <c r="BO327" s="57"/>
      <c r="BP327" s="58"/>
      <c r="BQ327" s="35"/>
      <c r="BR327" s="56"/>
      <c r="BS327" s="57"/>
      <c r="BT327" s="58"/>
      <c r="BU327" s="35"/>
      <c r="BV327" s="56"/>
      <c r="BW327" s="57"/>
      <c r="BX327" s="58"/>
    </row>
    <row r="328" spans="1:76" x14ac:dyDescent="0.2">
      <c r="A328" s="4">
        <f t="shared" si="160"/>
        <v>3220000</v>
      </c>
      <c r="B328" s="4">
        <f t="shared" ref="B328:B391" si="189">+A328+10000</f>
        <v>3230000</v>
      </c>
      <c r="D328" s="7">
        <f t="shared" si="161"/>
        <v>10000</v>
      </c>
      <c r="E328" s="57">
        <v>5855</v>
      </c>
      <c r="F328" s="9">
        <f t="shared" si="183"/>
        <v>4145</v>
      </c>
      <c r="G328" s="58">
        <v>93221</v>
      </c>
      <c r="H328" s="9">
        <f t="shared" si="184"/>
        <v>15.921605465414176</v>
      </c>
      <c r="I328" s="9">
        <f t="shared" si="185"/>
        <v>9.3221000000000007</v>
      </c>
      <c r="J328" s="4"/>
      <c r="K328" s="59">
        <v>4416</v>
      </c>
      <c r="L328" s="27">
        <f t="shared" si="162"/>
        <v>5584</v>
      </c>
      <c r="M328" s="57">
        <v>41836</v>
      </c>
      <c r="N328" s="30">
        <f t="shared" si="163"/>
        <v>-41826.677900000002</v>
      </c>
      <c r="O328" s="35"/>
      <c r="P328" s="7">
        <f t="shared" si="164"/>
        <v>46252</v>
      </c>
      <c r="Q328" s="57">
        <v>1984</v>
      </c>
      <c r="R328" s="58">
        <v>1039</v>
      </c>
      <c r="S328" s="4"/>
      <c r="T328" s="59">
        <v>145831</v>
      </c>
      <c r="U328" s="58">
        <v>1148416</v>
      </c>
      <c r="V328" s="35"/>
      <c r="W328" s="7">
        <f t="shared" si="165"/>
        <v>1294247</v>
      </c>
      <c r="X328" s="57">
        <v>536720</v>
      </c>
      <c r="Y328" s="58">
        <v>282608</v>
      </c>
      <c r="AA328" s="7">
        <f t="shared" si="186"/>
        <v>27.982508864481535</v>
      </c>
      <c r="AB328" s="4">
        <f t="shared" si="187"/>
        <v>270.52419354838707</v>
      </c>
      <c r="AC328" s="9">
        <f t="shared" si="188"/>
        <v>272</v>
      </c>
      <c r="AE328" s="7">
        <f t="shared" ref="AE328:AE391" si="190">+AE327+W328</f>
        <v>241394996</v>
      </c>
      <c r="AF328" s="4">
        <f t="shared" si="170"/>
        <v>164881696</v>
      </c>
      <c r="AG328" s="9">
        <f t="shared" si="171"/>
        <v>60862448</v>
      </c>
      <c r="AI328" s="47">
        <f t="shared" si="174"/>
        <v>0.21620686673008735</v>
      </c>
      <c r="AJ328" s="48">
        <f t="shared" si="175"/>
        <v>5.040322580645161</v>
      </c>
      <c r="AK328" s="49">
        <f t="shared" si="176"/>
        <v>9.624639076034649</v>
      </c>
      <c r="AM328" s="47">
        <f t="shared" si="177"/>
        <v>0.12658912047046614</v>
      </c>
      <c r="AN328" s="48">
        <f t="shared" si="178"/>
        <v>2.951108870967742</v>
      </c>
      <c r="AO328" s="49">
        <f t="shared" si="179"/>
        <v>5.6352261790182867</v>
      </c>
      <c r="AQ328" s="59">
        <v>411073</v>
      </c>
      <c r="AR328" s="58">
        <v>10279280</v>
      </c>
      <c r="AS328" s="35"/>
      <c r="AT328" s="7">
        <f t="shared" si="166"/>
        <v>10690353</v>
      </c>
      <c r="AU328" s="57">
        <v>286243</v>
      </c>
      <c r="AV328" s="58">
        <v>266908</v>
      </c>
      <c r="AW328" s="35"/>
      <c r="AX328" s="7">
        <f t="shared" ref="AX328:AX391" si="191">+AT328+AX327</f>
        <v>1005463769</v>
      </c>
      <c r="AY328" s="65">
        <f t="shared" si="172"/>
        <v>70247185</v>
      </c>
      <c r="AZ328" s="66">
        <f t="shared" si="173"/>
        <v>73618132</v>
      </c>
      <c r="BA328" s="35"/>
      <c r="BB328" s="7">
        <f t="shared" si="180"/>
        <v>231.13277263685896</v>
      </c>
      <c r="BC328" s="4">
        <f t="shared" si="181"/>
        <v>144.27570564516128</v>
      </c>
      <c r="BD328" s="9">
        <f t="shared" si="182"/>
        <v>256.88931665062557</v>
      </c>
      <c r="BE328" s="35"/>
      <c r="BF328" s="41">
        <f t="shared" si="167"/>
        <v>5.6428899569545644E-2</v>
      </c>
      <c r="BG328" s="43">
        <f t="shared" si="168"/>
        <v>3.5223560948525703E-2</v>
      </c>
      <c r="BH328" s="44">
        <f t="shared" si="169"/>
        <v>6.2717118322906634E-2</v>
      </c>
      <c r="BI328" s="35"/>
      <c r="BJ328" s="73" t="s">
        <v>47</v>
      </c>
      <c r="BK328" s="57"/>
      <c r="BL328" s="58"/>
      <c r="BM328" s="35"/>
      <c r="BN328" s="56"/>
      <c r="BO328" s="57"/>
      <c r="BP328" s="58"/>
      <c r="BQ328" s="35"/>
      <c r="BR328" s="56"/>
      <c r="BS328" s="57"/>
      <c r="BT328" s="58"/>
      <c r="BU328" s="35"/>
      <c r="BV328" s="56"/>
      <c r="BW328" s="57"/>
      <c r="BX328" s="58"/>
    </row>
    <row r="329" spans="1:76" x14ac:dyDescent="0.2">
      <c r="A329" s="4">
        <f t="shared" si="160"/>
        <v>3230000</v>
      </c>
      <c r="B329" s="4">
        <f t="shared" si="189"/>
        <v>3240000</v>
      </c>
      <c r="D329" s="7">
        <f t="shared" si="161"/>
        <v>10000</v>
      </c>
      <c r="E329" s="57">
        <v>5825</v>
      </c>
      <c r="F329" s="9">
        <f t="shared" si="183"/>
        <v>4175</v>
      </c>
      <c r="G329" s="58">
        <v>81082</v>
      </c>
      <c r="H329" s="9">
        <f t="shared" si="184"/>
        <v>13.919656652360516</v>
      </c>
      <c r="I329" s="9">
        <f t="shared" si="185"/>
        <v>8.1082000000000001</v>
      </c>
      <c r="J329" s="4"/>
      <c r="K329" s="59">
        <v>4071</v>
      </c>
      <c r="L329" s="27">
        <f t="shared" si="162"/>
        <v>5929</v>
      </c>
      <c r="M329" s="57">
        <v>29866</v>
      </c>
      <c r="N329" s="30">
        <f t="shared" si="163"/>
        <v>-29857.891800000001</v>
      </c>
      <c r="O329" s="35"/>
      <c r="P329" s="7">
        <f t="shared" si="164"/>
        <v>33937</v>
      </c>
      <c r="Q329" s="57">
        <v>1984</v>
      </c>
      <c r="R329" s="58">
        <v>1022</v>
      </c>
      <c r="S329" s="4"/>
      <c r="T329" s="59">
        <v>109275</v>
      </c>
      <c r="U329" s="58">
        <v>1057600</v>
      </c>
      <c r="V329" s="35"/>
      <c r="W329" s="7">
        <f t="shared" si="165"/>
        <v>1166875</v>
      </c>
      <c r="X329" s="57">
        <v>536808</v>
      </c>
      <c r="Y329" s="58">
        <v>277984</v>
      </c>
      <c r="AA329" s="7">
        <f t="shared" si="186"/>
        <v>34.383563662079737</v>
      </c>
      <c r="AB329" s="4">
        <f t="shared" si="187"/>
        <v>270.56854838709677</v>
      </c>
      <c r="AC329" s="9">
        <f t="shared" si="188"/>
        <v>272</v>
      </c>
      <c r="AE329" s="7">
        <f t="shared" si="190"/>
        <v>242561871</v>
      </c>
      <c r="AF329" s="4">
        <f t="shared" si="170"/>
        <v>165418504</v>
      </c>
      <c r="AG329" s="9">
        <f t="shared" si="171"/>
        <v>61140432</v>
      </c>
      <c r="AI329" s="47">
        <f t="shared" si="174"/>
        <v>0.29466364145328106</v>
      </c>
      <c r="AJ329" s="48">
        <f t="shared" si="175"/>
        <v>5.040322580645161</v>
      </c>
      <c r="AK329" s="49">
        <f t="shared" si="176"/>
        <v>9.7847358121330732</v>
      </c>
      <c r="AM329" s="47">
        <f t="shared" si="177"/>
        <v>0.17164157114653622</v>
      </c>
      <c r="AN329" s="48">
        <f t="shared" si="178"/>
        <v>2.9359879032258065</v>
      </c>
      <c r="AO329" s="49">
        <f t="shared" si="179"/>
        <v>5.6996086105675143</v>
      </c>
      <c r="AQ329" s="59">
        <v>265761</v>
      </c>
      <c r="AR329" s="58">
        <v>7518400</v>
      </c>
      <c r="AS329" s="35"/>
      <c r="AT329" s="7">
        <f t="shared" si="166"/>
        <v>7784161</v>
      </c>
      <c r="AU329" s="57">
        <v>280363</v>
      </c>
      <c r="AV329" s="58">
        <v>262647</v>
      </c>
      <c r="AW329" s="35"/>
      <c r="AX329" s="7">
        <f t="shared" si="191"/>
        <v>1013247930</v>
      </c>
      <c r="AY329" s="65">
        <f t="shared" si="172"/>
        <v>70527548</v>
      </c>
      <c r="AZ329" s="66">
        <f t="shared" si="173"/>
        <v>73880779</v>
      </c>
      <c r="BA329" s="35"/>
      <c r="BB329" s="7">
        <f t="shared" si="180"/>
        <v>229.37092259186139</v>
      </c>
      <c r="BC329" s="4">
        <f t="shared" si="181"/>
        <v>141.31199596774192</v>
      </c>
      <c r="BD329" s="9">
        <f t="shared" si="182"/>
        <v>256.99315068493149</v>
      </c>
      <c r="BE329" s="35"/>
      <c r="BF329" s="41">
        <f t="shared" si="167"/>
        <v>5.5998760398403659E-2</v>
      </c>
      <c r="BG329" s="43">
        <f t="shared" si="168"/>
        <v>3.4499999015561993E-2</v>
      </c>
      <c r="BH329" s="44">
        <f t="shared" si="169"/>
        <v>6.2742468428938353E-2</v>
      </c>
      <c r="BI329" s="35"/>
      <c r="BJ329" s="73" t="s">
        <v>47</v>
      </c>
      <c r="BK329" s="57"/>
      <c r="BL329" s="58"/>
      <c r="BM329" s="35"/>
      <c r="BN329" s="56"/>
      <c r="BO329" s="57"/>
      <c r="BP329" s="58"/>
      <c r="BQ329" s="35"/>
      <c r="BR329" s="56"/>
      <c r="BS329" s="57"/>
      <c r="BT329" s="58"/>
      <c r="BU329" s="35"/>
      <c r="BV329" s="56"/>
      <c r="BW329" s="57"/>
      <c r="BX329" s="58"/>
    </row>
    <row r="330" spans="1:76" x14ac:dyDescent="0.2">
      <c r="A330" s="4">
        <f t="shared" si="160"/>
        <v>3240000</v>
      </c>
      <c r="B330" s="4">
        <f t="shared" si="189"/>
        <v>3250000</v>
      </c>
      <c r="D330" s="7">
        <f t="shared" si="161"/>
        <v>10000</v>
      </c>
      <c r="E330" s="57">
        <v>6037</v>
      </c>
      <c r="F330" s="9">
        <f t="shared" si="183"/>
        <v>3963</v>
      </c>
      <c r="G330" s="58">
        <v>89506</v>
      </c>
      <c r="H330" s="9">
        <f t="shared" si="184"/>
        <v>14.826238197780354</v>
      </c>
      <c r="I330" s="9">
        <f t="shared" si="185"/>
        <v>8.9505999999999997</v>
      </c>
      <c r="J330" s="4"/>
      <c r="K330" s="59">
        <v>4475</v>
      </c>
      <c r="L330" s="27">
        <f t="shared" si="162"/>
        <v>5525</v>
      </c>
      <c r="M330" s="57">
        <v>34568</v>
      </c>
      <c r="N330" s="30">
        <f t="shared" si="163"/>
        <v>-34559.049400000004</v>
      </c>
      <c r="O330" s="35"/>
      <c r="P330" s="7">
        <f t="shared" si="164"/>
        <v>39043</v>
      </c>
      <c r="Q330" s="57">
        <v>1986</v>
      </c>
      <c r="R330" s="58">
        <v>1090</v>
      </c>
      <c r="S330" s="4"/>
      <c r="T330" s="59">
        <v>126826</v>
      </c>
      <c r="U330" s="58">
        <v>1160688</v>
      </c>
      <c r="V330" s="35"/>
      <c r="W330" s="7">
        <f t="shared" si="165"/>
        <v>1287514</v>
      </c>
      <c r="X330" s="57">
        <v>537840</v>
      </c>
      <c r="Y330" s="58">
        <v>296480</v>
      </c>
      <c r="AA330" s="7">
        <f t="shared" si="186"/>
        <v>32.976820428758039</v>
      </c>
      <c r="AB330" s="4">
        <f t="shared" si="187"/>
        <v>270.81570996978854</v>
      </c>
      <c r="AC330" s="9">
        <f t="shared" si="188"/>
        <v>272</v>
      </c>
      <c r="AE330" s="7">
        <f t="shared" si="190"/>
        <v>243849385</v>
      </c>
      <c r="AF330" s="4">
        <f t="shared" si="170"/>
        <v>165956344</v>
      </c>
      <c r="AG330" s="9">
        <f t="shared" si="171"/>
        <v>61436912</v>
      </c>
      <c r="AI330" s="47">
        <f t="shared" si="174"/>
        <v>0.2561278590272264</v>
      </c>
      <c r="AJ330" s="48">
        <f t="shared" si="175"/>
        <v>5.0352467270896275</v>
      </c>
      <c r="AK330" s="49">
        <f t="shared" si="176"/>
        <v>9.1743119266055047</v>
      </c>
      <c r="AM330" s="47">
        <f t="shared" si="177"/>
        <v>0.15462438849473656</v>
      </c>
      <c r="AN330" s="48">
        <f t="shared" si="178"/>
        <v>3.0397784491440079</v>
      </c>
      <c r="AO330" s="49">
        <f t="shared" si="179"/>
        <v>5.5385321100917428</v>
      </c>
      <c r="AQ330" s="59">
        <v>305926</v>
      </c>
      <c r="AR330" s="58">
        <v>8740928</v>
      </c>
      <c r="AS330" s="35"/>
      <c r="AT330" s="7">
        <f t="shared" si="166"/>
        <v>9046854</v>
      </c>
      <c r="AU330" s="57">
        <v>300789</v>
      </c>
      <c r="AV330" s="58">
        <v>280168</v>
      </c>
      <c r="AW330" s="35"/>
      <c r="AX330" s="7">
        <f t="shared" si="191"/>
        <v>1022294784</v>
      </c>
      <c r="AY330" s="65">
        <f t="shared" si="172"/>
        <v>70828337</v>
      </c>
      <c r="AZ330" s="66">
        <f t="shared" si="173"/>
        <v>74160947</v>
      </c>
      <c r="BA330" s="35"/>
      <c r="BB330" s="7">
        <f t="shared" si="180"/>
        <v>231.71513459518991</v>
      </c>
      <c r="BC330" s="4">
        <f t="shared" si="181"/>
        <v>151.45468277945619</v>
      </c>
      <c r="BD330" s="9">
        <f t="shared" si="182"/>
        <v>257.03486238532111</v>
      </c>
      <c r="BE330" s="35"/>
      <c r="BF330" s="41">
        <f t="shared" si="167"/>
        <v>5.6571077782028786E-2</v>
      </c>
      <c r="BG330" s="43">
        <f t="shared" si="168"/>
        <v>3.6976240912953172E-2</v>
      </c>
      <c r="BH330" s="44">
        <f t="shared" si="169"/>
        <v>6.2752651949541285E-2</v>
      </c>
      <c r="BI330" s="35"/>
      <c r="BJ330" s="73" t="s">
        <v>47</v>
      </c>
      <c r="BK330" s="57"/>
      <c r="BL330" s="58"/>
      <c r="BM330" s="35"/>
      <c r="BN330" s="56"/>
      <c r="BO330" s="57"/>
      <c r="BP330" s="58"/>
      <c r="BQ330" s="35"/>
      <c r="BR330" s="56"/>
      <c r="BS330" s="57"/>
      <c r="BT330" s="58"/>
      <c r="BU330" s="35"/>
      <c r="BV330" s="56"/>
      <c r="BW330" s="57"/>
      <c r="BX330" s="58"/>
    </row>
    <row r="331" spans="1:76" x14ac:dyDescent="0.2">
      <c r="A331" s="4">
        <f t="shared" si="160"/>
        <v>3250000</v>
      </c>
      <c r="B331" s="4">
        <f t="shared" si="189"/>
        <v>3260000</v>
      </c>
      <c r="D331" s="7">
        <f t="shared" si="161"/>
        <v>10000</v>
      </c>
      <c r="E331" s="57">
        <v>6009</v>
      </c>
      <c r="F331" s="9">
        <f t="shared" si="183"/>
        <v>3991</v>
      </c>
      <c r="G331" s="58">
        <v>85779</v>
      </c>
      <c r="H331" s="9">
        <f t="shared" si="184"/>
        <v>14.275087368946581</v>
      </c>
      <c r="I331" s="9">
        <f t="shared" si="185"/>
        <v>8.5778999999999996</v>
      </c>
      <c r="J331" s="4"/>
      <c r="K331" s="59">
        <v>4384</v>
      </c>
      <c r="L331" s="27">
        <f t="shared" si="162"/>
        <v>5616</v>
      </c>
      <c r="M331" s="57">
        <v>32755</v>
      </c>
      <c r="N331" s="30">
        <f t="shared" si="163"/>
        <v>-32746.4221</v>
      </c>
      <c r="O331" s="35"/>
      <c r="P331" s="7">
        <f t="shared" si="164"/>
        <v>37139</v>
      </c>
      <c r="Q331" s="57">
        <v>1988</v>
      </c>
      <c r="R331" s="58">
        <v>1075</v>
      </c>
      <c r="S331" s="4"/>
      <c r="T331" s="59">
        <v>112684</v>
      </c>
      <c r="U331" s="58">
        <v>1131272</v>
      </c>
      <c r="V331" s="35"/>
      <c r="W331" s="7">
        <f t="shared" si="165"/>
        <v>1243956</v>
      </c>
      <c r="X331" s="57">
        <v>538168</v>
      </c>
      <c r="Y331" s="58">
        <v>292400</v>
      </c>
      <c r="AA331" s="7">
        <f t="shared" si="186"/>
        <v>33.494601362449174</v>
      </c>
      <c r="AB331" s="4">
        <f t="shared" si="187"/>
        <v>270.70824949698186</v>
      </c>
      <c r="AC331" s="9">
        <f t="shared" si="188"/>
        <v>272</v>
      </c>
      <c r="AE331" s="7">
        <f t="shared" si="190"/>
        <v>245093341</v>
      </c>
      <c r="AF331" s="4">
        <f t="shared" si="170"/>
        <v>166494512</v>
      </c>
      <c r="AG331" s="9">
        <f t="shared" si="171"/>
        <v>61729312</v>
      </c>
      <c r="AI331" s="47">
        <f t="shared" si="174"/>
        <v>0.26925873071434342</v>
      </c>
      <c r="AJ331" s="48">
        <f t="shared" si="175"/>
        <v>5.0301810865191143</v>
      </c>
      <c r="AK331" s="49">
        <f t="shared" si="176"/>
        <v>9.3023255813953494</v>
      </c>
      <c r="AM331" s="47">
        <f t="shared" si="177"/>
        <v>0.16179757128624897</v>
      </c>
      <c r="AN331" s="48">
        <f t="shared" si="178"/>
        <v>3.0226358148893362</v>
      </c>
      <c r="AO331" s="49">
        <f t="shared" si="179"/>
        <v>5.5897674418604648</v>
      </c>
      <c r="AQ331" s="59">
        <v>278882</v>
      </c>
      <c r="AR331" s="58">
        <v>8280232</v>
      </c>
      <c r="AS331" s="35"/>
      <c r="AT331" s="7">
        <f t="shared" si="166"/>
        <v>8559114</v>
      </c>
      <c r="AU331" s="57">
        <v>291826</v>
      </c>
      <c r="AV331" s="58">
        <v>272581</v>
      </c>
      <c r="AW331" s="35"/>
      <c r="AX331" s="7">
        <f t="shared" si="191"/>
        <v>1030853898</v>
      </c>
      <c r="AY331" s="65">
        <f t="shared" si="172"/>
        <v>71120163</v>
      </c>
      <c r="AZ331" s="66">
        <f t="shared" si="173"/>
        <v>74433528</v>
      </c>
      <c r="BA331" s="35"/>
      <c r="BB331" s="7">
        <f t="shared" si="180"/>
        <v>230.46161716793668</v>
      </c>
      <c r="BC331" s="4">
        <f t="shared" si="181"/>
        <v>146.79376257545272</v>
      </c>
      <c r="BD331" s="9">
        <f t="shared" si="182"/>
        <v>253.56372093023256</v>
      </c>
      <c r="BE331" s="35"/>
      <c r="BF331" s="41">
        <f t="shared" si="167"/>
        <v>5.6265043253890791E-2</v>
      </c>
      <c r="BG331" s="43">
        <f t="shared" si="168"/>
        <v>3.5838320941272636E-2</v>
      </c>
      <c r="BH331" s="44">
        <f t="shared" si="169"/>
        <v>6.1905205305232559E-2</v>
      </c>
      <c r="BI331" s="35"/>
      <c r="BJ331" s="73" t="s">
        <v>47</v>
      </c>
      <c r="BK331" s="57"/>
      <c r="BL331" s="58"/>
      <c r="BM331" s="35"/>
      <c r="BN331" s="56"/>
      <c r="BO331" s="57"/>
      <c r="BP331" s="58"/>
      <c r="BQ331" s="35"/>
      <c r="BR331" s="56"/>
      <c r="BS331" s="57"/>
      <c r="BT331" s="58"/>
      <c r="BU331" s="35"/>
      <c r="BV331" s="56"/>
      <c r="BW331" s="57"/>
      <c r="BX331" s="58"/>
    </row>
    <row r="332" spans="1:76" x14ac:dyDescent="0.2">
      <c r="A332" s="4">
        <f t="shared" si="160"/>
        <v>3260000</v>
      </c>
      <c r="B332" s="4">
        <f t="shared" si="189"/>
        <v>3270000</v>
      </c>
      <c r="D332" s="7">
        <f t="shared" si="161"/>
        <v>10000</v>
      </c>
      <c r="E332" s="57">
        <v>6275</v>
      </c>
      <c r="F332" s="9">
        <f t="shared" si="183"/>
        <v>3725</v>
      </c>
      <c r="G332" s="58">
        <v>94853</v>
      </c>
      <c r="H332" s="9">
        <f t="shared" si="184"/>
        <v>15.11601593625498</v>
      </c>
      <c r="I332" s="9">
        <f t="shared" si="185"/>
        <v>9.4853000000000005</v>
      </c>
      <c r="J332" s="4"/>
      <c r="K332" s="59">
        <v>4732</v>
      </c>
      <c r="L332" s="27">
        <f t="shared" si="162"/>
        <v>5268</v>
      </c>
      <c r="M332" s="57">
        <v>33768</v>
      </c>
      <c r="N332" s="30">
        <f t="shared" si="163"/>
        <v>-33758.5147</v>
      </c>
      <c r="O332" s="35"/>
      <c r="P332" s="7">
        <f t="shared" si="164"/>
        <v>38500</v>
      </c>
      <c r="Q332" s="57">
        <v>1994</v>
      </c>
      <c r="R332" s="58">
        <v>1260</v>
      </c>
      <c r="S332" s="4"/>
      <c r="T332" s="59">
        <v>136664</v>
      </c>
      <c r="U332" s="58">
        <v>1230704</v>
      </c>
      <c r="V332" s="35"/>
      <c r="W332" s="7">
        <f t="shared" si="165"/>
        <v>1367368</v>
      </c>
      <c r="X332" s="57">
        <v>540472</v>
      </c>
      <c r="Y332" s="58">
        <v>342720</v>
      </c>
      <c r="AA332" s="7">
        <f t="shared" si="186"/>
        <v>35.516051948051945</v>
      </c>
      <c r="AB332" s="4">
        <f t="shared" si="187"/>
        <v>271.04914744232696</v>
      </c>
      <c r="AC332" s="9">
        <f t="shared" si="188"/>
        <v>272</v>
      </c>
      <c r="AE332" s="7">
        <f t="shared" si="190"/>
        <v>246460709</v>
      </c>
      <c r="AF332" s="4">
        <f t="shared" si="170"/>
        <v>167034984</v>
      </c>
      <c r="AG332" s="9">
        <f t="shared" si="171"/>
        <v>62072032</v>
      </c>
      <c r="AI332" s="47">
        <f t="shared" si="174"/>
        <v>0.25974025974025972</v>
      </c>
      <c r="AJ332" s="48">
        <f t="shared" si="175"/>
        <v>5.0150451354062184</v>
      </c>
      <c r="AK332" s="49">
        <f t="shared" si="176"/>
        <v>7.9365079365079367</v>
      </c>
      <c r="AM332" s="47">
        <f t="shared" si="177"/>
        <v>0.16298701298701299</v>
      </c>
      <c r="AN332" s="48">
        <f t="shared" si="178"/>
        <v>3.146940822467402</v>
      </c>
      <c r="AO332" s="49">
        <f t="shared" si="179"/>
        <v>4.9801587301587302</v>
      </c>
      <c r="AQ332" s="59">
        <v>302923</v>
      </c>
      <c r="AR332" s="58">
        <v>8504984</v>
      </c>
      <c r="AS332" s="35"/>
      <c r="AT332" s="7">
        <f t="shared" si="166"/>
        <v>8807907</v>
      </c>
      <c r="AU332" s="57">
        <v>338637</v>
      </c>
      <c r="AV332" s="58">
        <v>322472</v>
      </c>
      <c r="AW332" s="35"/>
      <c r="AX332" s="7">
        <f t="shared" si="191"/>
        <v>1039661805</v>
      </c>
      <c r="AY332" s="65">
        <f t="shared" si="172"/>
        <v>71458800</v>
      </c>
      <c r="AZ332" s="66">
        <f t="shared" si="173"/>
        <v>74756000</v>
      </c>
      <c r="BA332" s="35"/>
      <c r="BB332" s="7">
        <f t="shared" si="180"/>
        <v>228.77680519480521</v>
      </c>
      <c r="BC332" s="4">
        <f t="shared" si="181"/>
        <v>169.82798395185557</v>
      </c>
      <c r="BD332" s="9">
        <f t="shared" si="182"/>
        <v>255.93015873015872</v>
      </c>
      <c r="BE332" s="35"/>
      <c r="BF332" s="41">
        <f t="shared" si="167"/>
        <v>5.585371220576299E-2</v>
      </c>
      <c r="BG332" s="43">
        <f t="shared" si="168"/>
        <v>4.1461910144495989E-2</v>
      </c>
      <c r="BH332" s="44">
        <f t="shared" si="169"/>
        <v>6.2482948908730157E-2</v>
      </c>
      <c r="BI332" s="35"/>
      <c r="BJ332" s="73" t="s">
        <v>47</v>
      </c>
      <c r="BK332" s="57"/>
      <c r="BL332" s="58"/>
      <c r="BM332" s="35"/>
      <c r="BN332" s="56"/>
      <c r="BO332" s="57"/>
      <c r="BP332" s="58"/>
      <c r="BQ332" s="35"/>
      <c r="BR332" s="56"/>
      <c r="BS332" s="57"/>
      <c r="BT332" s="58"/>
      <c r="BU332" s="35"/>
      <c r="BV332" s="56"/>
      <c r="BW332" s="57"/>
      <c r="BX332" s="58"/>
    </row>
    <row r="333" spans="1:76" x14ac:dyDescent="0.2">
      <c r="A333" s="4">
        <f t="shared" si="160"/>
        <v>3270000</v>
      </c>
      <c r="B333" s="4">
        <f t="shared" si="189"/>
        <v>3280000</v>
      </c>
      <c r="D333" s="7">
        <f t="shared" si="161"/>
        <v>10000</v>
      </c>
      <c r="E333" s="57">
        <v>6484</v>
      </c>
      <c r="F333" s="9">
        <f t="shared" si="183"/>
        <v>3516</v>
      </c>
      <c r="G333" s="58">
        <v>110257</v>
      </c>
      <c r="H333" s="9">
        <f t="shared" si="184"/>
        <v>17.004472547809993</v>
      </c>
      <c r="I333" s="9">
        <f t="shared" si="185"/>
        <v>11.025700000000001</v>
      </c>
      <c r="J333" s="4"/>
      <c r="K333" s="59">
        <v>4661</v>
      </c>
      <c r="L333" s="27">
        <f t="shared" si="162"/>
        <v>5339</v>
      </c>
      <c r="M333" s="57">
        <v>35152</v>
      </c>
      <c r="N333" s="30">
        <f t="shared" si="163"/>
        <v>-35140.974300000002</v>
      </c>
      <c r="O333" s="35"/>
      <c r="P333" s="7">
        <f t="shared" si="164"/>
        <v>39813</v>
      </c>
      <c r="Q333" s="57">
        <v>1992</v>
      </c>
      <c r="R333" s="58">
        <v>1403</v>
      </c>
      <c r="S333" s="4"/>
      <c r="T333" s="59">
        <v>127472</v>
      </c>
      <c r="U333" s="58">
        <v>1206328</v>
      </c>
      <c r="V333" s="35"/>
      <c r="W333" s="7">
        <f t="shared" si="165"/>
        <v>1333800</v>
      </c>
      <c r="X333" s="57">
        <v>540152</v>
      </c>
      <c r="Y333" s="58">
        <v>381616</v>
      </c>
      <c r="AA333" s="7">
        <f t="shared" si="186"/>
        <v>33.501620073845224</v>
      </c>
      <c r="AB333" s="4">
        <f t="shared" si="187"/>
        <v>271.16064257028114</v>
      </c>
      <c r="AC333" s="9">
        <f t="shared" si="188"/>
        <v>272</v>
      </c>
      <c r="AE333" s="7">
        <f t="shared" si="190"/>
        <v>247794509</v>
      </c>
      <c r="AF333" s="4">
        <f t="shared" si="170"/>
        <v>167575136</v>
      </c>
      <c r="AG333" s="9">
        <f t="shared" si="171"/>
        <v>62453648</v>
      </c>
      <c r="AI333" s="47">
        <f t="shared" si="174"/>
        <v>0.25117423956998969</v>
      </c>
      <c r="AJ333" s="48">
        <f t="shared" si="175"/>
        <v>5.0200803212851408</v>
      </c>
      <c r="AK333" s="49">
        <f t="shared" si="176"/>
        <v>7.1275837491090517</v>
      </c>
      <c r="AM333" s="47">
        <f t="shared" si="177"/>
        <v>0.16286137693718133</v>
      </c>
      <c r="AN333" s="48">
        <f t="shared" si="178"/>
        <v>3.2550200803212852</v>
      </c>
      <c r="AO333" s="49">
        <f t="shared" si="179"/>
        <v>4.6215253029223096</v>
      </c>
      <c r="AQ333" s="59">
        <v>301764</v>
      </c>
      <c r="AR333" s="58">
        <v>8827272</v>
      </c>
      <c r="AS333" s="35"/>
      <c r="AT333" s="7">
        <f t="shared" si="166"/>
        <v>9129036</v>
      </c>
      <c r="AU333" s="57">
        <v>380760</v>
      </c>
      <c r="AV333" s="58">
        <v>373168</v>
      </c>
      <c r="AW333" s="35"/>
      <c r="AX333" s="7">
        <f t="shared" si="191"/>
        <v>1048790841</v>
      </c>
      <c r="AY333" s="65">
        <f t="shared" si="172"/>
        <v>71839560</v>
      </c>
      <c r="AZ333" s="66">
        <f t="shared" si="173"/>
        <v>75129168</v>
      </c>
      <c r="BA333" s="35"/>
      <c r="BB333" s="7">
        <f t="shared" si="180"/>
        <v>229.29786753070604</v>
      </c>
      <c r="BC333" s="4">
        <f t="shared" si="181"/>
        <v>191.14457831325302</v>
      </c>
      <c r="BD333" s="9">
        <f t="shared" si="182"/>
        <v>265.9786172487527</v>
      </c>
      <c r="BE333" s="35"/>
      <c r="BF333" s="41">
        <f t="shared" si="167"/>
        <v>5.598092469011378E-2</v>
      </c>
      <c r="BG333" s="43">
        <f t="shared" si="168"/>
        <v>4.6666156814759038E-2</v>
      </c>
      <c r="BH333" s="44">
        <f t="shared" si="169"/>
        <v>6.4936185851746264E-2</v>
      </c>
      <c r="BI333" s="35"/>
      <c r="BJ333" s="73" t="s">
        <v>47</v>
      </c>
      <c r="BK333" s="57"/>
      <c r="BL333" s="58"/>
      <c r="BM333" s="35"/>
      <c r="BN333" s="56"/>
      <c r="BO333" s="57"/>
      <c r="BP333" s="58"/>
      <c r="BQ333" s="35"/>
      <c r="BR333" s="56"/>
      <c r="BS333" s="57"/>
      <c r="BT333" s="58"/>
      <c r="BU333" s="35"/>
      <c r="BV333" s="56"/>
      <c r="BW333" s="57"/>
      <c r="BX333" s="58"/>
    </row>
    <row r="334" spans="1:76" x14ac:dyDescent="0.2">
      <c r="A334" s="4">
        <f t="shared" si="160"/>
        <v>3280000</v>
      </c>
      <c r="B334" s="4">
        <f t="shared" si="189"/>
        <v>3290000</v>
      </c>
      <c r="D334" s="7">
        <f t="shared" si="161"/>
        <v>10000</v>
      </c>
      <c r="E334" s="57">
        <v>6679</v>
      </c>
      <c r="F334" s="9">
        <f t="shared" si="183"/>
        <v>3321</v>
      </c>
      <c r="G334" s="58">
        <v>105295</v>
      </c>
      <c r="H334" s="9">
        <f t="shared" si="184"/>
        <v>15.765084593502021</v>
      </c>
      <c r="I334" s="9">
        <f t="shared" si="185"/>
        <v>10.529500000000001</v>
      </c>
      <c r="J334" s="4"/>
      <c r="K334" s="59">
        <v>4671</v>
      </c>
      <c r="L334" s="27">
        <f t="shared" si="162"/>
        <v>5329</v>
      </c>
      <c r="M334" s="57">
        <v>34775</v>
      </c>
      <c r="N334" s="30">
        <f t="shared" si="163"/>
        <v>-34764.470500000003</v>
      </c>
      <c r="O334" s="35"/>
      <c r="P334" s="7">
        <f t="shared" si="164"/>
        <v>39446</v>
      </c>
      <c r="Q334" s="57">
        <v>1997</v>
      </c>
      <c r="R334" s="58">
        <v>1359</v>
      </c>
      <c r="S334" s="4"/>
      <c r="T334" s="59">
        <v>125947</v>
      </c>
      <c r="U334" s="58">
        <v>1212648</v>
      </c>
      <c r="V334" s="35"/>
      <c r="W334" s="7">
        <f t="shared" si="165"/>
        <v>1338595</v>
      </c>
      <c r="X334" s="57">
        <v>541640</v>
      </c>
      <c r="Y334" s="58">
        <v>369648</v>
      </c>
      <c r="AA334" s="7">
        <f t="shared" si="186"/>
        <v>33.934872990924305</v>
      </c>
      <c r="AB334" s="4">
        <f t="shared" si="187"/>
        <v>271.22684026039059</v>
      </c>
      <c r="AC334" s="9">
        <f t="shared" si="188"/>
        <v>272</v>
      </c>
      <c r="AE334" s="7">
        <f t="shared" si="190"/>
        <v>249133104</v>
      </c>
      <c r="AF334" s="4">
        <f t="shared" si="170"/>
        <v>168116776</v>
      </c>
      <c r="AG334" s="9">
        <f t="shared" si="171"/>
        <v>62823296</v>
      </c>
      <c r="AI334" s="47">
        <f t="shared" si="174"/>
        <v>0.25351112913856916</v>
      </c>
      <c r="AJ334" s="48">
        <f t="shared" si="175"/>
        <v>5.0075112669003508</v>
      </c>
      <c r="AK334" s="49">
        <f t="shared" si="176"/>
        <v>7.3583517292126563</v>
      </c>
      <c r="AM334" s="47">
        <f t="shared" si="177"/>
        <v>0.16932008315165037</v>
      </c>
      <c r="AN334" s="48">
        <f t="shared" si="178"/>
        <v>3.3445167751627443</v>
      </c>
      <c r="AO334" s="49">
        <f t="shared" si="179"/>
        <v>4.9146431199411333</v>
      </c>
      <c r="AQ334" s="59">
        <v>309626</v>
      </c>
      <c r="AR334" s="58">
        <v>8757344</v>
      </c>
      <c r="AS334" s="35"/>
      <c r="AT334" s="7">
        <f t="shared" si="166"/>
        <v>9066970</v>
      </c>
      <c r="AU334" s="57">
        <v>368594</v>
      </c>
      <c r="AV334" s="58">
        <v>357592</v>
      </c>
      <c r="AW334" s="35"/>
      <c r="AX334" s="7">
        <f t="shared" si="191"/>
        <v>1057857811</v>
      </c>
      <c r="AY334" s="65">
        <f t="shared" si="172"/>
        <v>72208154</v>
      </c>
      <c r="AZ334" s="66">
        <f t="shared" si="173"/>
        <v>75486760</v>
      </c>
      <c r="BA334" s="35"/>
      <c r="BB334" s="7">
        <f t="shared" si="180"/>
        <v>229.85778025655327</v>
      </c>
      <c r="BC334" s="4">
        <f t="shared" si="181"/>
        <v>184.57386079118677</v>
      </c>
      <c r="BD334" s="9">
        <f t="shared" si="182"/>
        <v>263.12877115526123</v>
      </c>
      <c r="BE334" s="35"/>
      <c r="BF334" s="41">
        <f t="shared" si="167"/>
        <v>5.6117622132947576E-2</v>
      </c>
      <c r="BG334" s="43">
        <f t="shared" si="168"/>
        <v>4.5061977732223334E-2</v>
      </c>
      <c r="BH334" s="44">
        <f t="shared" si="169"/>
        <v>6.424042264532745E-2</v>
      </c>
      <c r="BI334" s="35"/>
      <c r="BJ334" s="73" t="s">
        <v>47</v>
      </c>
      <c r="BK334" s="57"/>
      <c r="BL334" s="58"/>
      <c r="BM334" s="35"/>
      <c r="BN334" s="56"/>
      <c r="BO334" s="57"/>
      <c r="BP334" s="58"/>
      <c r="BQ334" s="35"/>
      <c r="BR334" s="56"/>
      <c r="BS334" s="57"/>
      <c r="BT334" s="58"/>
      <c r="BU334" s="35"/>
      <c r="BV334" s="56"/>
      <c r="BW334" s="57"/>
      <c r="BX334" s="58"/>
    </row>
    <row r="335" spans="1:76" x14ac:dyDescent="0.2">
      <c r="A335" s="4">
        <f t="shared" si="160"/>
        <v>3290000</v>
      </c>
      <c r="B335" s="4">
        <f t="shared" si="189"/>
        <v>3300000</v>
      </c>
      <c r="D335" s="7">
        <f t="shared" si="161"/>
        <v>10000</v>
      </c>
      <c r="E335" s="57">
        <v>6198</v>
      </c>
      <c r="F335" s="9">
        <f t="shared" si="183"/>
        <v>3802</v>
      </c>
      <c r="G335" s="58">
        <v>93675</v>
      </c>
      <c r="H335" s="9">
        <f t="shared" si="184"/>
        <v>15.113746369796708</v>
      </c>
      <c r="I335" s="9">
        <f t="shared" si="185"/>
        <v>9.3674999999999997</v>
      </c>
      <c r="J335" s="4"/>
      <c r="K335" s="59">
        <v>4460</v>
      </c>
      <c r="L335" s="27">
        <f t="shared" si="162"/>
        <v>5540</v>
      </c>
      <c r="M335" s="57">
        <v>30327</v>
      </c>
      <c r="N335" s="30">
        <f t="shared" si="163"/>
        <v>-30317.6325</v>
      </c>
      <c r="O335" s="35"/>
      <c r="P335" s="7">
        <f t="shared" si="164"/>
        <v>34787</v>
      </c>
      <c r="Q335" s="57">
        <v>1994</v>
      </c>
      <c r="R335" s="58">
        <v>1196</v>
      </c>
      <c r="S335" s="4"/>
      <c r="T335" s="59">
        <v>106436</v>
      </c>
      <c r="U335" s="58">
        <v>1154960</v>
      </c>
      <c r="V335" s="35"/>
      <c r="W335" s="7">
        <f t="shared" si="165"/>
        <v>1261396</v>
      </c>
      <c r="X335" s="57">
        <v>540160</v>
      </c>
      <c r="Y335" s="58">
        <v>325312</v>
      </c>
      <c r="AA335" s="7">
        <f t="shared" si="186"/>
        <v>36.260557104665537</v>
      </c>
      <c r="AB335" s="4">
        <f t="shared" si="187"/>
        <v>270.89267803410229</v>
      </c>
      <c r="AC335" s="9">
        <f t="shared" si="188"/>
        <v>272</v>
      </c>
      <c r="AE335" s="7">
        <f t="shared" si="190"/>
        <v>250394500</v>
      </c>
      <c r="AF335" s="4">
        <f t="shared" si="170"/>
        <v>168656936</v>
      </c>
      <c r="AG335" s="9">
        <f t="shared" si="171"/>
        <v>63148608</v>
      </c>
      <c r="AI335" s="47">
        <f t="shared" si="174"/>
        <v>0.28746370770690199</v>
      </c>
      <c r="AJ335" s="48">
        <f t="shared" si="175"/>
        <v>5.0150451354062184</v>
      </c>
      <c r="AK335" s="49">
        <f t="shared" si="176"/>
        <v>8.3612040133779271</v>
      </c>
      <c r="AM335" s="47">
        <f t="shared" si="177"/>
        <v>0.17817000603673785</v>
      </c>
      <c r="AN335" s="48">
        <f t="shared" si="178"/>
        <v>3.1083249749247743</v>
      </c>
      <c r="AO335" s="49">
        <f t="shared" si="179"/>
        <v>5.1822742474916392</v>
      </c>
      <c r="AQ335" s="59">
        <v>255478</v>
      </c>
      <c r="AR335" s="58">
        <v>7675496</v>
      </c>
      <c r="AS335" s="35"/>
      <c r="AT335" s="7">
        <f t="shared" si="166"/>
        <v>7930974</v>
      </c>
      <c r="AU335" s="57">
        <v>325021</v>
      </c>
      <c r="AV335" s="58">
        <v>310349</v>
      </c>
      <c r="AW335" s="35"/>
      <c r="AX335" s="7">
        <f t="shared" si="191"/>
        <v>1065788785</v>
      </c>
      <c r="AY335" s="65">
        <f t="shared" si="172"/>
        <v>72533175</v>
      </c>
      <c r="AZ335" s="66">
        <f t="shared" si="173"/>
        <v>75797109</v>
      </c>
      <c r="BA335" s="35"/>
      <c r="BB335" s="7">
        <f t="shared" si="180"/>
        <v>227.98671917670393</v>
      </c>
      <c r="BC335" s="4">
        <f t="shared" si="181"/>
        <v>162.99949849548645</v>
      </c>
      <c r="BD335" s="9">
        <f t="shared" si="182"/>
        <v>259.48913043478262</v>
      </c>
      <c r="BE335" s="35"/>
      <c r="BF335" s="41">
        <f t="shared" si="167"/>
        <v>5.5660820111499983E-2</v>
      </c>
      <c r="BG335" s="43">
        <f t="shared" si="168"/>
        <v>3.9794799437374621E-2</v>
      </c>
      <c r="BH335" s="44">
        <f t="shared" si="169"/>
        <v>6.3351838485054351E-2</v>
      </c>
      <c r="BI335" s="35"/>
      <c r="BJ335" s="73" t="s">
        <v>47</v>
      </c>
      <c r="BK335" s="57"/>
      <c r="BL335" s="58"/>
      <c r="BM335" s="35"/>
      <c r="BN335" s="56"/>
      <c r="BO335" s="57"/>
      <c r="BP335" s="58"/>
      <c r="BQ335" s="35"/>
      <c r="BR335" s="56"/>
      <c r="BS335" s="57"/>
      <c r="BT335" s="58"/>
      <c r="BU335" s="35"/>
      <c r="BV335" s="56"/>
      <c r="BW335" s="57"/>
      <c r="BX335" s="58"/>
    </row>
    <row r="336" spans="1:76" x14ac:dyDescent="0.2">
      <c r="A336" s="4">
        <f t="shared" si="160"/>
        <v>3300000</v>
      </c>
      <c r="B336" s="4">
        <f t="shared" si="189"/>
        <v>3310000</v>
      </c>
      <c r="D336" s="7">
        <f t="shared" si="161"/>
        <v>10000</v>
      </c>
      <c r="E336" s="57">
        <v>6358</v>
      </c>
      <c r="F336" s="9">
        <f t="shared" si="183"/>
        <v>3642</v>
      </c>
      <c r="G336" s="58">
        <v>102956</v>
      </c>
      <c r="H336" s="9">
        <f t="shared" si="184"/>
        <v>16.193142497640768</v>
      </c>
      <c r="I336" s="9">
        <f t="shared" si="185"/>
        <v>10.2956</v>
      </c>
      <c r="J336" s="4"/>
      <c r="K336" s="59">
        <v>4481</v>
      </c>
      <c r="L336" s="27">
        <f t="shared" si="162"/>
        <v>5519</v>
      </c>
      <c r="M336" s="57">
        <v>35953</v>
      </c>
      <c r="N336" s="30">
        <f t="shared" si="163"/>
        <v>-35942.704400000002</v>
      </c>
      <c r="O336" s="35"/>
      <c r="P336" s="7">
        <f t="shared" si="164"/>
        <v>40434</v>
      </c>
      <c r="Q336" s="57">
        <v>1994</v>
      </c>
      <c r="R336" s="58">
        <v>1242</v>
      </c>
      <c r="S336" s="4"/>
      <c r="T336" s="59">
        <v>122713</v>
      </c>
      <c r="U336" s="58">
        <v>1164520</v>
      </c>
      <c r="V336" s="35"/>
      <c r="W336" s="7">
        <f t="shared" si="165"/>
        <v>1287233</v>
      </c>
      <c r="X336" s="57">
        <v>540696</v>
      </c>
      <c r="Y336" s="58">
        <v>337824</v>
      </c>
      <c r="AA336" s="7">
        <f t="shared" si="186"/>
        <v>31.835410792897068</v>
      </c>
      <c r="AB336" s="4">
        <f t="shared" si="187"/>
        <v>271.16148445336006</v>
      </c>
      <c r="AC336" s="9">
        <f t="shared" si="188"/>
        <v>272</v>
      </c>
      <c r="AE336" s="7">
        <f t="shared" si="190"/>
        <v>251681733</v>
      </c>
      <c r="AF336" s="4">
        <f t="shared" si="170"/>
        <v>169197632</v>
      </c>
      <c r="AG336" s="9">
        <f t="shared" si="171"/>
        <v>63486432</v>
      </c>
      <c r="AI336" s="47">
        <f t="shared" si="174"/>
        <v>0.24731661473017758</v>
      </c>
      <c r="AJ336" s="48">
        <f t="shared" si="175"/>
        <v>5.0150451354062184</v>
      </c>
      <c r="AK336" s="49">
        <f t="shared" si="176"/>
        <v>8.0515297906602257</v>
      </c>
      <c r="AM336" s="47">
        <f t="shared" si="177"/>
        <v>0.15724390364544691</v>
      </c>
      <c r="AN336" s="48">
        <f t="shared" si="178"/>
        <v>3.1885656970912737</v>
      </c>
      <c r="AO336" s="49">
        <f t="shared" si="179"/>
        <v>5.119162640901771</v>
      </c>
      <c r="AQ336" s="59">
        <v>326327</v>
      </c>
      <c r="AR336" s="58">
        <v>9090568</v>
      </c>
      <c r="AS336" s="35"/>
      <c r="AT336" s="7">
        <f t="shared" si="166"/>
        <v>9416895</v>
      </c>
      <c r="AU336" s="57">
        <v>336023</v>
      </c>
      <c r="AV336" s="58">
        <v>323215</v>
      </c>
      <c r="AW336" s="35"/>
      <c r="AX336" s="7">
        <f t="shared" si="191"/>
        <v>1075205680</v>
      </c>
      <c r="AY336" s="65">
        <f t="shared" si="172"/>
        <v>72869198</v>
      </c>
      <c r="AZ336" s="66">
        <f t="shared" si="173"/>
        <v>76120324</v>
      </c>
      <c r="BA336" s="35"/>
      <c r="BB336" s="7">
        <f t="shared" si="180"/>
        <v>232.89545926695357</v>
      </c>
      <c r="BC336" s="4">
        <f t="shared" si="181"/>
        <v>168.51705115346039</v>
      </c>
      <c r="BD336" s="9">
        <f t="shared" si="182"/>
        <v>260.23752012882449</v>
      </c>
      <c r="BE336" s="35"/>
      <c r="BF336" s="41">
        <f t="shared" si="167"/>
        <v>5.6859242985096085E-2</v>
      </c>
      <c r="BG336" s="43">
        <f t="shared" si="168"/>
        <v>4.114185819176279E-2</v>
      </c>
      <c r="BH336" s="44">
        <f t="shared" si="169"/>
        <v>6.353455081270129E-2</v>
      </c>
      <c r="BI336" s="35"/>
      <c r="BJ336" s="73" t="s">
        <v>47</v>
      </c>
      <c r="BK336" s="57"/>
      <c r="BL336" s="58"/>
      <c r="BM336" s="35"/>
      <c r="BN336" s="56"/>
      <c r="BO336" s="57"/>
      <c r="BP336" s="58"/>
      <c r="BQ336" s="35"/>
      <c r="BR336" s="56"/>
      <c r="BS336" s="57"/>
      <c r="BT336" s="58"/>
      <c r="BU336" s="35"/>
      <c r="BV336" s="56"/>
      <c r="BW336" s="57"/>
      <c r="BX336" s="58"/>
    </row>
    <row r="337" spans="1:76" x14ac:dyDescent="0.2">
      <c r="A337" s="4">
        <f t="shared" ref="A337:A387" si="192">+B336</f>
        <v>3310000</v>
      </c>
      <c r="B337" s="4">
        <f t="shared" si="189"/>
        <v>3320000</v>
      </c>
      <c r="D337" s="7">
        <f t="shared" ref="D337:D387" si="193">+B337-A337</f>
        <v>10000</v>
      </c>
      <c r="E337" s="57">
        <v>6205</v>
      </c>
      <c r="F337" s="9">
        <f t="shared" si="183"/>
        <v>3795</v>
      </c>
      <c r="G337" s="58">
        <v>99284</v>
      </c>
      <c r="H337" s="9">
        <f t="shared" si="184"/>
        <v>16.000644641418212</v>
      </c>
      <c r="I337" s="9">
        <f t="shared" si="185"/>
        <v>9.9283999999999999</v>
      </c>
      <c r="J337" s="4"/>
      <c r="K337" s="59">
        <v>4162</v>
      </c>
      <c r="L337" s="27">
        <f t="shared" ref="L337:L387" si="194">+D337-K337</f>
        <v>5838</v>
      </c>
      <c r="M337" s="57">
        <v>31364</v>
      </c>
      <c r="N337" s="30">
        <f t="shared" ref="N337:N387" si="195">+I337-M337</f>
        <v>-31354.071599999999</v>
      </c>
      <c r="O337" s="35"/>
      <c r="P337" s="7">
        <f t="shared" ref="P337:P387" si="196">+K337+M337</f>
        <v>35526</v>
      </c>
      <c r="Q337" s="57">
        <v>1990</v>
      </c>
      <c r="R337" s="58">
        <v>1243</v>
      </c>
      <c r="S337" s="4"/>
      <c r="T337" s="59">
        <v>119534</v>
      </c>
      <c r="U337" s="58">
        <v>1084560</v>
      </c>
      <c r="V337" s="35"/>
      <c r="W337" s="7">
        <f t="shared" ref="W337:W387" si="197">+T337+U337</f>
        <v>1204094</v>
      </c>
      <c r="X337" s="57">
        <v>539168</v>
      </c>
      <c r="Y337" s="58">
        <v>338096</v>
      </c>
      <c r="AA337" s="7">
        <f t="shared" si="186"/>
        <v>33.893317570230252</v>
      </c>
      <c r="AB337" s="4">
        <f t="shared" si="187"/>
        <v>270.93869346733669</v>
      </c>
      <c r="AC337" s="9">
        <f t="shared" si="188"/>
        <v>272</v>
      </c>
      <c r="AE337" s="7">
        <f t="shared" si="190"/>
        <v>252885827</v>
      </c>
      <c r="AF337" s="4">
        <f t="shared" si="170"/>
        <v>169736800</v>
      </c>
      <c r="AG337" s="9">
        <f t="shared" si="171"/>
        <v>63824528</v>
      </c>
      <c r="AI337" s="47">
        <f t="shared" si="174"/>
        <v>0.28148398356133536</v>
      </c>
      <c r="AJ337" s="48">
        <f t="shared" si="175"/>
        <v>5.025125628140704</v>
      </c>
      <c r="AK337" s="49">
        <f t="shared" si="176"/>
        <v>8.0450522928399035</v>
      </c>
      <c r="AM337" s="47">
        <f t="shared" si="177"/>
        <v>0.17466081179980858</v>
      </c>
      <c r="AN337" s="48">
        <f t="shared" si="178"/>
        <v>3.1180904522613067</v>
      </c>
      <c r="AO337" s="49">
        <f t="shared" si="179"/>
        <v>4.9919549477071605</v>
      </c>
      <c r="AQ337" s="59">
        <v>293831</v>
      </c>
      <c r="AR337" s="58">
        <v>7979048</v>
      </c>
      <c r="AS337" s="35"/>
      <c r="AT337" s="7">
        <f t="shared" ref="AT337:AT387" si="198">+AQ337+AR337</f>
        <v>8272879</v>
      </c>
      <c r="AU337" s="57">
        <v>341607</v>
      </c>
      <c r="AV337" s="58">
        <v>331186</v>
      </c>
      <c r="AW337" s="35"/>
      <c r="AX337" s="7">
        <f t="shared" si="191"/>
        <v>1083478559</v>
      </c>
      <c r="AY337" s="65">
        <f t="shared" si="172"/>
        <v>73210805</v>
      </c>
      <c r="AZ337" s="66">
        <f t="shared" si="173"/>
        <v>76451510</v>
      </c>
      <c r="BA337" s="35"/>
      <c r="BB337" s="7">
        <f t="shared" si="180"/>
        <v>232.86829364409166</v>
      </c>
      <c r="BC337" s="4">
        <f t="shared" si="181"/>
        <v>171.66180904522614</v>
      </c>
      <c r="BD337" s="9">
        <f t="shared" si="182"/>
        <v>266.44086886564764</v>
      </c>
      <c r="BE337" s="35"/>
      <c r="BF337" s="41">
        <f t="shared" ref="BF337:BF387" si="199">+BB337/(4096)</f>
        <v>5.6852610752952067E-2</v>
      </c>
      <c r="BG337" s="43">
        <f t="shared" ref="BG337:BG387" si="200">+BC337/(4096)</f>
        <v>4.1909621348932162E-2</v>
      </c>
      <c r="BH337" s="44">
        <f t="shared" ref="BH337:BH387" si="201">+BD337/(4096)</f>
        <v>6.5049040250402257E-2</v>
      </c>
      <c r="BI337" s="35"/>
      <c r="BJ337" s="73" t="s">
        <v>47</v>
      </c>
      <c r="BK337" s="57"/>
      <c r="BL337" s="58"/>
      <c r="BM337" s="35"/>
      <c r="BN337" s="56"/>
      <c r="BO337" s="57"/>
      <c r="BP337" s="58"/>
      <c r="BQ337" s="35"/>
      <c r="BR337" s="56"/>
      <c r="BS337" s="57"/>
      <c r="BT337" s="58"/>
      <c r="BU337" s="35"/>
      <c r="BV337" s="56"/>
      <c r="BW337" s="57"/>
      <c r="BX337" s="58"/>
    </row>
    <row r="338" spans="1:76" x14ac:dyDescent="0.2">
      <c r="A338" s="4">
        <f t="shared" si="192"/>
        <v>3320000</v>
      </c>
      <c r="B338" s="4">
        <f t="shared" si="189"/>
        <v>3330000</v>
      </c>
      <c r="D338" s="7">
        <f t="shared" si="193"/>
        <v>10000</v>
      </c>
      <c r="E338" s="57">
        <v>6323</v>
      </c>
      <c r="F338" s="9">
        <f t="shared" si="183"/>
        <v>3677</v>
      </c>
      <c r="G338" s="58">
        <v>104726</v>
      </c>
      <c r="H338" s="9">
        <f t="shared" si="184"/>
        <v>16.562707575517951</v>
      </c>
      <c r="I338" s="9">
        <f t="shared" si="185"/>
        <v>10.4726</v>
      </c>
      <c r="J338" s="4"/>
      <c r="K338" s="59">
        <v>4342</v>
      </c>
      <c r="L338" s="27">
        <f t="shared" si="194"/>
        <v>5658</v>
      </c>
      <c r="M338" s="57">
        <v>35166</v>
      </c>
      <c r="N338" s="30">
        <f t="shared" si="195"/>
        <v>-35155.527399999999</v>
      </c>
      <c r="O338" s="35"/>
      <c r="P338" s="7">
        <f t="shared" si="196"/>
        <v>39508</v>
      </c>
      <c r="Q338" s="57">
        <v>1992</v>
      </c>
      <c r="R338" s="58">
        <v>1322</v>
      </c>
      <c r="S338" s="4"/>
      <c r="T338" s="59">
        <v>128910</v>
      </c>
      <c r="U338" s="58">
        <v>1132032</v>
      </c>
      <c r="V338" s="35"/>
      <c r="W338" s="7">
        <f t="shared" si="197"/>
        <v>1260942</v>
      </c>
      <c r="X338" s="57">
        <v>540224</v>
      </c>
      <c r="Y338" s="58">
        <v>359584</v>
      </c>
      <c r="AA338" s="7">
        <f t="shared" si="186"/>
        <v>31.916118254530726</v>
      </c>
      <c r="AB338" s="4">
        <f t="shared" si="187"/>
        <v>271.19678714859435</v>
      </c>
      <c r="AC338" s="9">
        <f t="shared" si="188"/>
        <v>272</v>
      </c>
      <c r="AE338" s="7">
        <f t="shared" si="190"/>
        <v>254146769</v>
      </c>
      <c r="AF338" s="4">
        <f t="shared" si="170"/>
        <v>170277024</v>
      </c>
      <c r="AG338" s="9">
        <f t="shared" si="171"/>
        <v>64184112</v>
      </c>
      <c r="AI338" s="47">
        <f t="shared" si="174"/>
        <v>0.25311329351017514</v>
      </c>
      <c r="AJ338" s="48">
        <f t="shared" si="175"/>
        <v>5.0200803212851408</v>
      </c>
      <c r="AK338" s="49">
        <f t="shared" si="176"/>
        <v>7.5642965204236008</v>
      </c>
      <c r="AM338" s="47">
        <f t="shared" si="177"/>
        <v>0.16004353548648376</v>
      </c>
      <c r="AN338" s="48">
        <f t="shared" si="178"/>
        <v>3.1741967871485945</v>
      </c>
      <c r="AO338" s="49">
        <f t="shared" si="179"/>
        <v>4.7829046898638428</v>
      </c>
      <c r="AQ338" s="59">
        <v>317622</v>
      </c>
      <c r="AR338" s="58">
        <v>8867776</v>
      </c>
      <c r="AS338" s="35"/>
      <c r="AT338" s="7">
        <f t="shared" si="198"/>
        <v>9185398</v>
      </c>
      <c r="AU338" s="57">
        <v>357876</v>
      </c>
      <c r="AV338" s="58">
        <v>344533</v>
      </c>
      <c r="AW338" s="35"/>
      <c r="AX338" s="7">
        <f t="shared" si="191"/>
        <v>1092663957</v>
      </c>
      <c r="AY338" s="65">
        <f t="shared" si="172"/>
        <v>73568681</v>
      </c>
      <c r="AZ338" s="66">
        <f t="shared" si="173"/>
        <v>76796043</v>
      </c>
      <c r="BA338" s="35"/>
      <c r="BB338" s="7">
        <f t="shared" si="180"/>
        <v>232.49463399817759</v>
      </c>
      <c r="BC338" s="4">
        <f t="shared" si="181"/>
        <v>179.65662650602408</v>
      </c>
      <c r="BD338" s="9">
        <f t="shared" si="182"/>
        <v>260.61497730711045</v>
      </c>
      <c r="BE338" s="35"/>
      <c r="BF338" s="41">
        <f t="shared" si="199"/>
        <v>5.6761385253461326E-2</v>
      </c>
      <c r="BG338" s="43">
        <f t="shared" si="200"/>
        <v>4.3861481080572286E-2</v>
      </c>
      <c r="BH338" s="44">
        <f t="shared" si="201"/>
        <v>6.3626703444118762E-2</v>
      </c>
      <c r="BI338" s="35"/>
      <c r="BJ338" s="73" t="s">
        <v>47</v>
      </c>
      <c r="BK338" s="57"/>
      <c r="BL338" s="58"/>
      <c r="BM338" s="35"/>
      <c r="BN338" s="56"/>
      <c r="BO338" s="57"/>
      <c r="BP338" s="58"/>
      <c r="BQ338" s="35"/>
      <c r="BR338" s="56"/>
      <c r="BS338" s="57"/>
      <c r="BT338" s="58"/>
      <c r="BU338" s="35"/>
      <c r="BV338" s="56"/>
      <c r="BW338" s="57"/>
      <c r="BX338" s="58"/>
    </row>
    <row r="339" spans="1:76" x14ac:dyDescent="0.2">
      <c r="A339" s="4">
        <f t="shared" si="192"/>
        <v>3330000</v>
      </c>
      <c r="B339" s="4">
        <f t="shared" si="189"/>
        <v>3340000</v>
      </c>
      <c r="D339" s="7">
        <f t="shared" si="193"/>
        <v>10000</v>
      </c>
      <c r="E339" s="57">
        <v>6255</v>
      </c>
      <c r="F339" s="9">
        <f t="shared" si="183"/>
        <v>3745</v>
      </c>
      <c r="G339" s="58">
        <v>112046</v>
      </c>
      <c r="H339" s="9">
        <f t="shared" si="184"/>
        <v>17.913029576338928</v>
      </c>
      <c r="I339" s="9">
        <f t="shared" si="185"/>
        <v>11.204599999999999</v>
      </c>
      <c r="J339" s="4"/>
      <c r="K339" s="59">
        <v>4371</v>
      </c>
      <c r="L339" s="27">
        <f t="shared" si="194"/>
        <v>5629</v>
      </c>
      <c r="M339" s="57">
        <v>35316</v>
      </c>
      <c r="N339" s="30">
        <f t="shared" si="195"/>
        <v>-35304.795400000003</v>
      </c>
      <c r="O339" s="35"/>
      <c r="P339" s="7">
        <f t="shared" si="196"/>
        <v>39687</v>
      </c>
      <c r="Q339" s="57">
        <v>1992</v>
      </c>
      <c r="R339" s="58">
        <v>1418</v>
      </c>
      <c r="S339" s="4"/>
      <c r="T339" s="59">
        <v>138140</v>
      </c>
      <c r="U339" s="58">
        <v>1139712</v>
      </c>
      <c r="V339" s="35"/>
      <c r="W339" s="7">
        <f t="shared" si="197"/>
        <v>1277852</v>
      </c>
      <c r="X339" s="57">
        <v>540096</v>
      </c>
      <c r="Y339" s="58">
        <v>385696</v>
      </c>
      <c r="AA339" s="7">
        <f t="shared" si="186"/>
        <v>32.198251316552017</v>
      </c>
      <c r="AB339" s="4">
        <f t="shared" si="187"/>
        <v>271.13253012048193</v>
      </c>
      <c r="AC339" s="9">
        <f t="shared" si="188"/>
        <v>272</v>
      </c>
      <c r="AE339" s="7">
        <f t="shared" si="190"/>
        <v>255424621</v>
      </c>
      <c r="AF339" s="4">
        <f t="shared" si="170"/>
        <v>170817120</v>
      </c>
      <c r="AG339" s="9">
        <f t="shared" si="171"/>
        <v>64569808</v>
      </c>
      <c r="AI339" s="47">
        <f t="shared" si="174"/>
        <v>0.25197167838334972</v>
      </c>
      <c r="AJ339" s="48">
        <f t="shared" si="175"/>
        <v>5.0200803212851408</v>
      </c>
      <c r="AK339" s="49">
        <f t="shared" si="176"/>
        <v>7.0521861777150914</v>
      </c>
      <c r="AM339" s="47">
        <f t="shared" si="177"/>
        <v>0.15760828482878525</v>
      </c>
      <c r="AN339" s="48">
        <f t="shared" si="178"/>
        <v>3.1400602409638556</v>
      </c>
      <c r="AO339" s="49">
        <f t="shared" si="179"/>
        <v>4.4111424541607898</v>
      </c>
      <c r="AQ339" s="59">
        <v>329270</v>
      </c>
      <c r="AR339" s="58">
        <v>8965024</v>
      </c>
      <c r="AS339" s="35"/>
      <c r="AT339" s="7">
        <f t="shared" si="198"/>
        <v>9294294</v>
      </c>
      <c r="AU339" s="57">
        <v>387823</v>
      </c>
      <c r="AV339" s="58">
        <v>379779</v>
      </c>
      <c r="AW339" s="35"/>
      <c r="AX339" s="7">
        <f t="shared" si="191"/>
        <v>1101958251</v>
      </c>
      <c r="AY339" s="65">
        <f t="shared" si="172"/>
        <v>73956504</v>
      </c>
      <c r="AZ339" s="66">
        <f t="shared" si="173"/>
        <v>77175822</v>
      </c>
      <c r="BA339" s="35"/>
      <c r="BB339" s="7">
        <f t="shared" si="180"/>
        <v>234.1898858568297</v>
      </c>
      <c r="BC339" s="4">
        <f t="shared" si="181"/>
        <v>194.69026104417671</v>
      </c>
      <c r="BD339" s="9">
        <f t="shared" si="182"/>
        <v>267.82722143864601</v>
      </c>
      <c r="BE339" s="35"/>
      <c r="BF339" s="41">
        <f t="shared" si="199"/>
        <v>5.7175265101765065E-2</v>
      </c>
      <c r="BG339" s="43">
        <f t="shared" si="200"/>
        <v>4.7531802012738454E-2</v>
      </c>
      <c r="BH339" s="44">
        <f t="shared" si="201"/>
        <v>6.5387505234044435E-2</v>
      </c>
      <c r="BI339" s="35"/>
      <c r="BJ339" s="73" t="s">
        <v>47</v>
      </c>
      <c r="BK339" s="57"/>
      <c r="BL339" s="58"/>
      <c r="BM339" s="35"/>
      <c r="BN339" s="56"/>
      <c r="BO339" s="57"/>
      <c r="BP339" s="58"/>
      <c r="BQ339" s="35"/>
      <c r="BR339" s="56"/>
      <c r="BS339" s="57"/>
      <c r="BT339" s="58"/>
      <c r="BU339" s="35"/>
      <c r="BV339" s="56"/>
      <c r="BW339" s="57"/>
      <c r="BX339" s="58"/>
    </row>
    <row r="340" spans="1:76" x14ac:dyDescent="0.2">
      <c r="A340" s="4">
        <f t="shared" si="192"/>
        <v>3340000</v>
      </c>
      <c r="B340" s="4">
        <f t="shared" si="189"/>
        <v>3350000</v>
      </c>
      <c r="D340" s="7">
        <f t="shared" si="193"/>
        <v>10000</v>
      </c>
      <c r="E340" s="57">
        <v>6609</v>
      </c>
      <c r="F340" s="9">
        <f t="shared" si="183"/>
        <v>3391</v>
      </c>
      <c r="G340" s="58">
        <v>131161</v>
      </c>
      <c r="H340" s="9">
        <f t="shared" si="184"/>
        <v>19.845816311090935</v>
      </c>
      <c r="I340" s="9">
        <f t="shared" si="185"/>
        <v>13.116099999999999</v>
      </c>
      <c r="J340" s="4"/>
      <c r="K340" s="59">
        <v>4880</v>
      </c>
      <c r="L340" s="27">
        <f t="shared" si="194"/>
        <v>5120</v>
      </c>
      <c r="M340" s="57">
        <v>40043</v>
      </c>
      <c r="N340" s="30">
        <f t="shared" si="195"/>
        <v>-40029.883900000001</v>
      </c>
      <c r="O340" s="35"/>
      <c r="P340" s="7">
        <f t="shared" si="196"/>
        <v>44923</v>
      </c>
      <c r="Q340" s="57">
        <v>1994</v>
      </c>
      <c r="R340" s="58">
        <v>1673</v>
      </c>
      <c r="S340" s="4"/>
      <c r="T340" s="59">
        <v>213321</v>
      </c>
      <c r="U340" s="58">
        <v>1282904</v>
      </c>
      <c r="V340" s="35"/>
      <c r="W340" s="7">
        <f t="shared" si="197"/>
        <v>1496225</v>
      </c>
      <c r="X340" s="57">
        <v>541232</v>
      </c>
      <c r="Y340" s="58">
        <v>455056</v>
      </c>
      <c r="AA340" s="7">
        <f t="shared" si="186"/>
        <v>33.306435456225095</v>
      </c>
      <c r="AB340" s="4">
        <f t="shared" si="187"/>
        <v>271.43029087261783</v>
      </c>
      <c r="AC340" s="9">
        <f t="shared" si="188"/>
        <v>272</v>
      </c>
      <c r="AE340" s="7">
        <f t="shared" si="190"/>
        <v>256920846</v>
      </c>
      <c r="AF340" s="4">
        <f t="shared" si="170"/>
        <v>171358352</v>
      </c>
      <c r="AG340" s="9">
        <f t="shared" si="171"/>
        <v>65024864</v>
      </c>
      <c r="AI340" s="47">
        <f t="shared" si="174"/>
        <v>0.22260312089575496</v>
      </c>
      <c r="AJ340" s="48">
        <f t="shared" si="175"/>
        <v>5.0150451354062184</v>
      </c>
      <c r="AK340" s="49">
        <f t="shared" si="176"/>
        <v>5.9772863120143453</v>
      </c>
      <c r="AM340" s="47">
        <f t="shared" si="177"/>
        <v>0.14711840260000444</v>
      </c>
      <c r="AN340" s="48">
        <f t="shared" si="178"/>
        <v>3.3144433299899698</v>
      </c>
      <c r="AO340" s="49">
        <f t="shared" si="179"/>
        <v>3.9503885236102811</v>
      </c>
      <c r="AQ340" s="59">
        <v>413965</v>
      </c>
      <c r="AR340" s="58">
        <v>10221184</v>
      </c>
      <c r="AS340" s="35"/>
      <c r="AT340" s="7">
        <f t="shared" si="198"/>
        <v>10635149</v>
      </c>
      <c r="AU340" s="57">
        <v>459876</v>
      </c>
      <c r="AV340" s="58">
        <v>462401</v>
      </c>
      <c r="AW340" s="35"/>
      <c r="AX340" s="7">
        <f t="shared" si="191"/>
        <v>1112593400</v>
      </c>
      <c r="AY340" s="65">
        <f t="shared" si="172"/>
        <v>74416380</v>
      </c>
      <c r="AZ340" s="66">
        <f t="shared" si="173"/>
        <v>77638223</v>
      </c>
      <c r="BA340" s="35"/>
      <c r="BB340" s="7">
        <f t="shared" si="180"/>
        <v>236.74173585913675</v>
      </c>
      <c r="BC340" s="4">
        <f t="shared" si="181"/>
        <v>230.62988966900701</v>
      </c>
      <c r="BD340" s="9">
        <f t="shared" si="182"/>
        <v>276.39031679617455</v>
      </c>
      <c r="BE340" s="35"/>
      <c r="BF340" s="41">
        <f t="shared" si="199"/>
        <v>5.7798275356234559E-2</v>
      </c>
      <c r="BG340" s="43">
        <f t="shared" si="200"/>
        <v>5.6306125407472415E-2</v>
      </c>
      <c r="BH340" s="44">
        <f t="shared" si="201"/>
        <v>6.7478104686566051E-2</v>
      </c>
      <c r="BI340" s="35"/>
      <c r="BJ340" s="73" t="s">
        <v>47</v>
      </c>
      <c r="BK340" s="57"/>
      <c r="BL340" s="58"/>
      <c r="BM340" s="35"/>
      <c r="BN340" s="56"/>
      <c r="BO340" s="57"/>
      <c r="BP340" s="58"/>
      <c r="BQ340" s="35"/>
      <c r="BR340" s="56"/>
      <c r="BS340" s="57"/>
      <c r="BT340" s="58"/>
      <c r="BU340" s="35"/>
      <c r="BV340" s="56"/>
      <c r="BW340" s="57"/>
      <c r="BX340" s="58"/>
    </row>
    <row r="341" spans="1:76" x14ac:dyDescent="0.2">
      <c r="A341" s="4">
        <f t="shared" si="192"/>
        <v>3350000</v>
      </c>
      <c r="B341" s="4">
        <f t="shared" si="189"/>
        <v>3360000</v>
      </c>
      <c r="D341" s="7">
        <f t="shared" si="193"/>
        <v>10000</v>
      </c>
      <c r="E341" s="57">
        <v>6637</v>
      </c>
      <c r="F341" s="9">
        <f t="shared" si="183"/>
        <v>3363</v>
      </c>
      <c r="G341" s="58">
        <v>138379</v>
      </c>
      <c r="H341" s="9">
        <f t="shared" si="184"/>
        <v>20.849630857315052</v>
      </c>
      <c r="I341" s="9">
        <f t="shared" si="185"/>
        <v>13.837899999999999</v>
      </c>
      <c r="J341" s="4"/>
      <c r="K341" s="59">
        <v>4739</v>
      </c>
      <c r="L341" s="27">
        <f t="shared" si="194"/>
        <v>5261</v>
      </c>
      <c r="M341" s="57">
        <v>41378</v>
      </c>
      <c r="N341" s="30">
        <f t="shared" si="195"/>
        <v>-41364.162100000001</v>
      </c>
      <c r="O341" s="35"/>
      <c r="P341" s="7">
        <f t="shared" si="196"/>
        <v>46117</v>
      </c>
      <c r="Q341" s="57">
        <v>1994</v>
      </c>
      <c r="R341" s="58">
        <v>1706</v>
      </c>
      <c r="S341" s="4"/>
      <c r="T341" s="59">
        <v>172857</v>
      </c>
      <c r="U341" s="58">
        <v>1245648</v>
      </c>
      <c r="V341" s="35"/>
      <c r="W341" s="7">
        <f t="shared" si="197"/>
        <v>1418505</v>
      </c>
      <c r="X341" s="57">
        <v>541328</v>
      </c>
      <c r="Y341" s="58">
        <v>464032</v>
      </c>
      <c r="AA341" s="7">
        <f t="shared" si="186"/>
        <v>30.758830799921938</v>
      </c>
      <c r="AB341" s="4">
        <f t="shared" si="187"/>
        <v>271.47843530591774</v>
      </c>
      <c r="AC341" s="9">
        <f t="shared" si="188"/>
        <v>272</v>
      </c>
      <c r="AE341" s="7">
        <f t="shared" si="190"/>
        <v>258339351</v>
      </c>
      <c r="AF341" s="4">
        <f t="shared" si="170"/>
        <v>171899680</v>
      </c>
      <c r="AG341" s="9">
        <f t="shared" si="171"/>
        <v>65488896</v>
      </c>
      <c r="AI341" s="47">
        <f t="shared" si="174"/>
        <v>0.21683977708870916</v>
      </c>
      <c r="AJ341" s="48">
        <f t="shared" si="175"/>
        <v>5.0150451354062184</v>
      </c>
      <c r="AK341" s="49">
        <f t="shared" si="176"/>
        <v>5.8616647127784294</v>
      </c>
      <c r="AM341" s="47">
        <f t="shared" si="177"/>
        <v>0.14391656005377626</v>
      </c>
      <c r="AN341" s="48">
        <f t="shared" si="178"/>
        <v>3.3284854563691075</v>
      </c>
      <c r="AO341" s="49">
        <f t="shared" si="179"/>
        <v>3.8903868698710435</v>
      </c>
      <c r="AQ341" s="59">
        <v>391517</v>
      </c>
      <c r="AR341" s="58">
        <v>10523800</v>
      </c>
      <c r="AS341" s="35"/>
      <c r="AT341" s="7">
        <f t="shared" si="198"/>
        <v>10915317</v>
      </c>
      <c r="AU341" s="57">
        <v>482901</v>
      </c>
      <c r="AV341" s="58">
        <v>487595</v>
      </c>
      <c r="AW341" s="35"/>
      <c r="AX341" s="7">
        <f t="shared" si="191"/>
        <v>1123508717</v>
      </c>
      <c r="AY341" s="65">
        <f t="shared" si="172"/>
        <v>74899281</v>
      </c>
      <c r="AZ341" s="66">
        <f t="shared" si="173"/>
        <v>78125818</v>
      </c>
      <c r="BA341" s="35"/>
      <c r="BB341" s="7">
        <f t="shared" si="180"/>
        <v>236.68749051325975</v>
      </c>
      <c r="BC341" s="4">
        <f t="shared" si="181"/>
        <v>242.17703109327985</v>
      </c>
      <c r="BD341" s="9">
        <f t="shared" si="182"/>
        <v>285.81184056271979</v>
      </c>
      <c r="BE341" s="35"/>
      <c r="BF341" s="41">
        <f t="shared" si="199"/>
        <v>5.7785031863588805E-2</v>
      </c>
      <c r="BG341" s="43">
        <f t="shared" si="200"/>
        <v>5.9125251731757776E-2</v>
      </c>
      <c r="BH341" s="44">
        <f t="shared" si="201"/>
        <v>6.9778281387382762E-2</v>
      </c>
      <c r="BI341" s="35"/>
      <c r="BJ341" s="73" t="s">
        <v>47</v>
      </c>
      <c r="BK341" s="57"/>
      <c r="BL341" s="58"/>
      <c r="BM341" s="35"/>
      <c r="BN341" s="56"/>
      <c r="BO341" s="57"/>
      <c r="BP341" s="58"/>
      <c r="BQ341" s="35"/>
      <c r="BR341" s="56"/>
      <c r="BS341" s="57"/>
      <c r="BT341" s="58"/>
      <c r="BU341" s="35"/>
      <c r="BV341" s="56"/>
      <c r="BW341" s="57"/>
      <c r="BX341" s="58"/>
    </row>
    <row r="342" spans="1:76" x14ac:dyDescent="0.2">
      <c r="A342" s="4">
        <f t="shared" si="192"/>
        <v>3360000</v>
      </c>
      <c r="B342" s="4">
        <f t="shared" si="189"/>
        <v>3370000</v>
      </c>
      <c r="D342" s="7">
        <f t="shared" si="193"/>
        <v>10000</v>
      </c>
      <c r="E342" s="57">
        <v>7201</v>
      </c>
      <c r="F342" s="9">
        <f t="shared" si="183"/>
        <v>2799</v>
      </c>
      <c r="G342" s="58">
        <v>182907</v>
      </c>
      <c r="H342" s="9">
        <f t="shared" si="184"/>
        <v>25.40022219136231</v>
      </c>
      <c r="I342" s="9">
        <f t="shared" si="185"/>
        <v>18.290700000000001</v>
      </c>
      <c r="J342" s="4"/>
      <c r="K342" s="59">
        <v>5235</v>
      </c>
      <c r="L342" s="27">
        <f t="shared" si="194"/>
        <v>4765</v>
      </c>
      <c r="M342" s="57">
        <v>49430</v>
      </c>
      <c r="N342" s="30">
        <f t="shared" si="195"/>
        <v>-49411.709300000002</v>
      </c>
      <c r="O342" s="35"/>
      <c r="P342" s="7">
        <f t="shared" si="196"/>
        <v>54665</v>
      </c>
      <c r="Q342" s="57">
        <v>1998</v>
      </c>
      <c r="R342" s="58">
        <v>2211</v>
      </c>
      <c r="S342" s="4"/>
      <c r="T342" s="59">
        <v>198113</v>
      </c>
      <c r="U342" s="58">
        <v>1375616</v>
      </c>
      <c r="V342" s="35"/>
      <c r="W342" s="7">
        <f t="shared" si="197"/>
        <v>1573729</v>
      </c>
      <c r="X342" s="57">
        <v>543192</v>
      </c>
      <c r="Y342" s="58">
        <v>601392</v>
      </c>
      <c r="AA342" s="7">
        <f t="shared" si="186"/>
        <v>28.788603311076557</v>
      </c>
      <c r="AB342" s="4">
        <f t="shared" si="187"/>
        <v>271.86786786786786</v>
      </c>
      <c r="AC342" s="9">
        <f t="shared" si="188"/>
        <v>272</v>
      </c>
      <c r="AE342" s="7">
        <f t="shared" si="190"/>
        <v>259913080</v>
      </c>
      <c r="AF342" s="4">
        <f t="shared" si="170"/>
        <v>172442872</v>
      </c>
      <c r="AG342" s="9">
        <f t="shared" si="171"/>
        <v>66090288</v>
      </c>
      <c r="AI342" s="47">
        <f t="shared" si="174"/>
        <v>0.18293240647580719</v>
      </c>
      <c r="AJ342" s="48">
        <f t="shared" si="175"/>
        <v>5.005005005005005</v>
      </c>
      <c r="AK342" s="49">
        <f t="shared" si="176"/>
        <v>4.522840343735866</v>
      </c>
      <c r="AM342" s="47">
        <f t="shared" si="177"/>
        <v>0.13172962590322876</v>
      </c>
      <c r="AN342" s="48">
        <f t="shared" si="178"/>
        <v>3.604104104104104</v>
      </c>
      <c r="AO342" s="49">
        <f t="shared" si="179"/>
        <v>3.2568973315241974</v>
      </c>
      <c r="AQ342" s="59">
        <v>466388</v>
      </c>
      <c r="AR342" s="58">
        <v>12477248</v>
      </c>
      <c r="AS342" s="35"/>
      <c r="AT342" s="7">
        <f t="shared" si="198"/>
        <v>12943636</v>
      </c>
      <c r="AU342" s="57">
        <v>620880</v>
      </c>
      <c r="AV342" s="58">
        <v>648661</v>
      </c>
      <c r="AW342" s="35"/>
      <c r="AX342" s="7">
        <f t="shared" si="191"/>
        <v>1136452353</v>
      </c>
      <c r="AY342" s="65">
        <f t="shared" si="172"/>
        <v>75520161</v>
      </c>
      <c r="AZ342" s="66">
        <f t="shared" si="173"/>
        <v>78774479</v>
      </c>
      <c r="BA342" s="35"/>
      <c r="BB342" s="7">
        <f t="shared" si="180"/>
        <v>236.78104820268911</v>
      </c>
      <c r="BC342" s="4">
        <f t="shared" si="181"/>
        <v>310.75075075075074</v>
      </c>
      <c r="BD342" s="9">
        <f t="shared" si="182"/>
        <v>293.37901402080507</v>
      </c>
      <c r="BE342" s="35"/>
      <c r="BF342" s="41">
        <f t="shared" si="199"/>
        <v>5.7807873096359645E-2</v>
      </c>
      <c r="BG342" s="43">
        <f t="shared" si="200"/>
        <v>7.5866882507507505E-2</v>
      </c>
      <c r="BH342" s="44">
        <f t="shared" si="201"/>
        <v>7.1625735844923114E-2</v>
      </c>
      <c r="BI342" s="35"/>
      <c r="BJ342" s="73" t="s">
        <v>47</v>
      </c>
      <c r="BK342" s="57"/>
      <c r="BL342" s="58"/>
      <c r="BM342" s="35"/>
      <c r="BN342" s="56"/>
      <c r="BO342" s="57"/>
      <c r="BP342" s="58"/>
      <c r="BQ342" s="35"/>
      <c r="BR342" s="56"/>
      <c r="BS342" s="57"/>
      <c r="BT342" s="58"/>
      <c r="BU342" s="35"/>
      <c r="BV342" s="56"/>
      <c r="BW342" s="57"/>
      <c r="BX342" s="58"/>
    </row>
    <row r="343" spans="1:76" x14ac:dyDescent="0.2">
      <c r="A343" s="4">
        <f t="shared" si="192"/>
        <v>3370000</v>
      </c>
      <c r="B343" s="4">
        <f t="shared" si="189"/>
        <v>3380000</v>
      </c>
      <c r="D343" s="7">
        <f t="shared" si="193"/>
        <v>10000</v>
      </c>
      <c r="E343" s="57">
        <v>6751</v>
      </c>
      <c r="F343" s="9">
        <f t="shared" si="183"/>
        <v>3249</v>
      </c>
      <c r="G343" s="58">
        <v>145887</v>
      </c>
      <c r="H343" s="9">
        <f t="shared" si="184"/>
        <v>21.60968745371056</v>
      </c>
      <c r="I343" s="9">
        <f t="shared" si="185"/>
        <v>14.588699999999999</v>
      </c>
      <c r="J343" s="4"/>
      <c r="K343" s="59">
        <v>4906</v>
      </c>
      <c r="L343" s="27">
        <f t="shared" si="194"/>
        <v>5094</v>
      </c>
      <c r="M343" s="57">
        <v>44490</v>
      </c>
      <c r="N343" s="30">
        <f t="shared" si="195"/>
        <v>-44475.4113</v>
      </c>
      <c r="O343" s="35"/>
      <c r="P343" s="7">
        <f t="shared" si="196"/>
        <v>49396</v>
      </c>
      <c r="Q343" s="57">
        <v>1996</v>
      </c>
      <c r="R343" s="58">
        <v>1801</v>
      </c>
      <c r="S343" s="4"/>
      <c r="T343" s="59">
        <v>162763</v>
      </c>
      <c r="U343" s="58">
        <v>1287032</v>
      </c>
      <c r="V343" s="35"/>
      <c r="W343" s="7">
        <f t="shared" si="197"/>
        <v>1449795</v>
      </c>
      <c r="X343" s="57">
        <v>542448</v>
      </c>
      <c r="Y343" s="58">
        <v>489872</v>
      </c>
      <c r="AA343" s="7">
        <f t="shared" si="186"/>
        <v>29.350453478014416</v>
      </c>
      <c r="AB343" s="4">
        <f t="shared" si="187"/>
        <v>271.7675350701403</v>
      </c>
      <c r="AC343" s="9">
        <f t="shared" si="188"/>
        <v>272</v>
      </c>
      <c r="AE343" s="7">
        <f t="shared" si="190"/>
        <v>261362875</v>
      </c>
      <c r="AF343" s="4">
        <f t="shared" ref="AF343:AF405" si="202">+AF342+X343</f>
        <v>172985320</v>
      </c>
      <c r="AG343" s="9">
        <f t="shared" ref="AG343:AG405" si="203">+AG342+Y343</f>
        <v>66580160</v>
      </c>
      <c r="AI343" s="47">
        <f t="shared" si="174"/>
        <v>0.20244554214916188</v>
      </c>
      <c r="AJ343" s="48">
        <f t="shared" si="175"/>
        <v>5.0100200400801604</v>
      </c>
      <c r="AK343" s="49">
        <f t="shared" si="176"/>
        <v>5.5524708495280404</v>
      </c>
      <c r="AM343" s="47">
        <f t="shared" si="177"/>
        <v>0.13667098550489917</v>
      </c>
      <c r="AN343" s="48">
        <f t="shared" si="178"/>
        <v>3.3822645290581161</v>
      </c>
      <c r="AO343" s="49">
        <f t="shared" si="179"/>
        <v>3.7484730705163796</v>
      </c>
      <c r="AQ343" s="59">
        <v>407587</v>
      </c>
      <c r="AR343" s="58">
        <v>11322384</v>
      </c>
      <c r="AS343" s="35"/>
      <c r="AT343" s="7">
        <f t="shared" si="198"/>
        <v>11729971</v>
      </c>
      <c r="AU343" s="57">
        <v>498320</v>
      </c>
      <c r="AV343" s="58">
        <v>505528</v>
      </c>
      <c r="AW343" s="35"/>
      <c r="AX343" s="7">
        <f t="shared" si="191"/>
        <v>1148182324</v>
      </c>
      <c r="AY343" s="65">
        <f t="shared" ref="AY343:AY405" si="204">+AU343+AY342</f>
        <v>76018481</v>
      </c>
      <c r="AZ343" s="66">
        <f t="shared" ref="AZ343:AZ405" si="205">+AV343+AZ342</f>
        <v>79280007</v>
      </c>
      <c r="BA343" s="35"/>
      <c r="BB343" s="7">
        <f t="shared" si="180"/>
        <v>237.46803384889463</v>
      </c>
      <c r="BC343" s="4">
        <f t="shared" si="181"/>
        <v>249.65931863727454</v>
      </c>
      <c r="BD343" s="9">
        <f t="shared" si="182"/>
        <v>280.69294836202113</v>
      </c>
      <c r="BE343" s="35"/>
      <c r="BF343" s="41">
        <f t="shared" si="199"/>
        <v>5.7975594201390292E-2</v>
      </c>
      <c r="BG343" s="43">
        <f t="shared" si="200"/>
        <v>6.0951982089178354E-2</v>
      </c>
      <c r="BH343" s="44">
        <f t="shared" si="201"/>
        <v>6.8528551846196564E-2</v>
      </c>
      <c r="BI343" s="35"/>
      <c r="BJ343" s="73" t="s">
        <v>47</v>
      </c>
      <c r="BK343" s="57"/>
      <c r="BL343" s="58"/>
      <c r="BM343" s="35"/>
      <c r="BN343" s="56"/>
      <c r="BO343" s="57"/>
      <c r="BP343" s="58"/>
      <c r="BQ343" s="35"/>
      <c r="BR343" s="56"/>
      <c r="BS343" s="57"/>
      <c r="BT343" s="58"/>
      <c r="BU343" s="35"/>
      <c r="BV343" s="56"/>
      <c r="BW343" s="57"/>
      <c r="BX343" s="58"/>
    </row>
    <row r="344" spans="1:76" x14ac:dyDescent="0.2">
      <c r="A344" s="4">
        <f t="shared" si="192"/>
        <v>3380000</v>
      </c>
      <c r="B344" s="4">
        <f t="shared" si="189"/>
        <v>3390000</v>
      </c>
      <c r="D344" s="7">
        <f t="shared" si="193"/>
        <v>10000</v>
      </c>
      <c r="E344" s="57">
        <v>6728</v>
      </c>
      <c r="F344" s="9">
        <f t="shared" si="183"/>
        <v>3272</v>
      </c>
      <c r="G344" s="58">
        <v>136446</v>
      </c>
      <c r="H344" s="9">
        <f t="shared" si="184"/>
        <v>20.280321046373366</v>
      </c>
      <c r="I344" s="9">
        <f t="shared" si="185"/>
        <v>13.644600000000001</v>
      </c>
      <c r="J344" s="4"/>
      <c r="K344" s="59">
        <v>4910</v>
      </c>
      <c r="L344" s="27">
        <f t="shared" si="194"/>
        <v>5090</v>
      </c>
      <c r="M344" s="57">
        <v>41761</v>
      </c>
      <c r="N344" s="30">
        <f t="shared" si="195"/>
        <v>-41747.3554</v>
      </c>
      <c r="O344" s="35"/>
      <c r="P344" s="7">
        <f t="shared" si="196"/>
        <v>46671</v>
      </c>
      <c r="Q344" s="57">
        <v>1996</v>
      </c>
      <c r="R344" s="58">
        <v>1727</v>
      </c>
      <c r="S344" s="4"/>
      <c r="T344" s="59">
        <v>162296</v>
      </c>
      <c r="U344" s="58">
        <v>1284648</v>
      </c>
      <c r="V344" s="35"/>
      <c r="W344" s="7">
        <f t="shared" si="197"/>
        <v>1446944</v>
      </c>
      <c r="X344" s="57">
        <v>541968</v>
      </c>
      <c r="Y344" s="58">
        <v>469744</v>
      </c>
      <c r="AA344" s="7">
        <f t="shared" si="186"/>
        <v>31.003064001199888</v>
      </c>
      <c r="AB344" s="4">
        <f t="shared" si="187"/>
        <v>271.52705410821642</v>
      </c>
      <c r="AC344" s="9">
        <f t="shared" si="188"/>
        <v>272</v>
      </c>
      <c r="AE344" s="7">
        <f t="shared" si="190"/>
        <v>262809819</v>
      </c>
      <c r="AF344" s="4">
        <f t="shared" si="202"/>
        <v>173527288</v>
      </c>
      <c r="AG344" s="9">
        <f t="shared" si="203"/>
        <v>67049904</v>
      </c>
      <c r="AI344" s="47">
        <f t="shared" si="174"/>
        <v>0.21426581817402671</v>
      </c>
      <c r="AJ344" s="48">
        <f t="shared" si="175"/>
        <v>5.0100200400801604</v>
      </c>
      <c r="AK344" s="49">
        <f t="shared" si="176"/>
        <v>5.7903879559930518</v>
      </c>
      <c r="AM344" s="47">
        <f t="shared" si="177"/>
        <v>0.14415804246748518</v>
      </c>
      <c r="AN344" s="48">
        <f t="shared" si="178"/>
        <v>3.3707414829659319</v>
      </c>
      <c r="AO344" s="49">
        <f t="shared" si="179"/>
        <v>3.8957730167921252</v>
      </c>
      <c r="AQ344" s="59">
        <v>382997</v>
      </c>
      <c r="AR344" s="58">
        <v>10574944</v>
      </c>
      <c r="AS344" s="35"/>
      <c r="AT344" s="7">
        <f t="shared" si="198"/>
        <v>10957941</v>
      </c>
      <c r="AU344" s="57">
        <v>475757</v>
      </c>
      <c r="AV344" s="58">
        <v>477502</v>
      </c>
      <c r="AW344" s="35"/>
      <c r="AX344" s="7">
        <f t="shared" si="191"/>
        <v>1159140265</v>
      </c>
      <c r="AY344" s="65">
        <f t="shared" si="204"/>
        <v>76494238</v>
      </c>
      <c r="AZ344" s="66">
        <f t="shared" si="205"/>
        <v>79757509</v>
      </c>
      <c r="BA344" s="35"/>
      <c r="BB344" s="7">
        <f t="shared" si="180"/>
        <v>234.79121938677122</v>
      </c>
      <c r="BC344" s="4">
        <f t="shared" si="181"/>
        <v>238.35521042084167</v>
      </c>
      <c r="BD344" s="9">
        <f t="shared" si="182"/>
        <v>276.49218297625941</v>
      </c>
      <c r="BE344" s="35"/>
      <c r="BF344" s="41">
        <f t="shared" si="199"/>
        <v>5.7322075045598442E-2</v>
      </c>
      <c r="BG344" s="43">
        <f t="shared" si="200"/>
        <v>5.8192190044150799E-2</v>
      </c>
      <c r="BH344" s="44">
        <f t="shared" si="201"/>
        <v>6.7502974359438334E-2</v>
      </c>
      <c r="BI344" s="35"/>
      <c r="BJ344" s="73" t="s">
        <v>47</v>
      </c>
      <c r="BK344" s="57"/>
      <c r="BL344" s="58"/>
      <c r="BM344" s="35"/>
      <c r="BN344" s="56"/>
      <c r="BO344" s="57"/>
      <c r="BP344" s="58"/>
      <c r="BQ344" s="35"/>
      <c r="BR344" s="56"/>
      <c r="BS344" s="57"/>
      <c r="BT344" s="58"/>
      <c r="BU344" s="35"/>
      <c r="BV344" s="56"/>
      <c r="BW344" s="57"/>
      <c r="BX344" s="58"/>
    </row>
    <row r="345" spans="1:76" x14ac:dyDescent="0.2">
      <c r="A345" s="4">
        <f t="shared" si="192"/>
        <v>3390000</v>
      </c>
      <c r="B345" s="4">
        <f t="shared" si="189"/>
        <v>3400000</v>
      </c>
      <c r="D345" s="7">
        <f t="shared" si="193"/>
        <v>10000</v>
      </c>
      <c r="E345" s="57">
        <v>6568</v>
      </c>
      <c r="F345" s="9">
        <f t="shared" si="183"/>
        <v>3432</v>
      </c>
      <c r="G345" s="58">
        <v>137337</v>
      </c>
      <c r="H345" s="9">
        <f t="shared" si="184"/>
        <v>20.910018270401949</v>
      </c>
      <c r="I345" s="9">
        <f t="shared" si="185"/>
        <v>13.733700000000001</v>
      </c>
      <c r="J345" s="4"/>
      <c r="K345" s="59">
        <v>4803</v>
      </c>
      <c r="L345" s="27">
        <f t="shared" si="194"/>
        <v>5197</v>
      </c>
      <c r="M345" s="57">
        <v>44180</v>
      </c>
      <c r="N345" s="30">
        <f t="shared" si="195"/>
        <v>-44166.266300000003</v>
      </c>
      <c r="O345" s="35"/>
      <c r="P345" s="7">
        <f t="shared" si="196"/>
        <v>48983</v>
      </c>
      <c r="Q345" s="57">
        <v>1993</v>
      </c>
      <c r="R345" s="58">
        <v>1715</v>
      </c>
      <c r="S345" s="4"/>
      <c r="T345" s="59">
        <v>175157</v>
      </c>
      <c r="U345" s="58">
        <v>1256904</v>
      </c>
      <c r="V345" s="35"/>
      <c r="W345" s="7">
        <f t="shared" si="197"/>
        <v>1432061</v>
      </c>
      <c r="X345" s="57">
        <v>541144</v>
      </c>
      <c r="Y345" s="58">
        <v>466480</v>
      </c>
      <c r="AA345" s="7">
        <f t="shared" si="186"/>
        <v>29.235877753506319</v>
      </c>
      <c r="AB345" s="4">
        <f t="shared" si="187"/>
        <v>271.52232814851982</v>
      </c>
      <c r="AC345" s="9">
        <f t="shared" si="188"/>
        <v>272</v>
      </c>
      <c r="AE345" s="7">
        <f t="shared" si="190"/>
        <v>264241880</v>
      </c>
      <c r="AF345" s="4">
        <f t="shared" si="202"/>
        <v>174068432</v>
      </c>
      <c r="AG345" s="9">
        <f t="shared" si="203"/>
        <v>67516384</v>
      </c>
      <c r="AI345" s="47">
        <f t="shared" si="174"/>
        <v>0.20415246105791807</v>
      </c>
      <c r="AJ345" s="48">
        <f t="shared" si="175"/>
        <v>5.0175614651279474</v>
      </c>
      <c r="AK345" s="49">
        <f t="shared" si="176"/>
        <v>5.8309037900874632</v>
      </c>
      <c r="AM345" s="47">
        <f t="shared" si="177"/>
        <v>0.13408733642284057</v>
      </c>
      <c r="AN345" s="48">
        <f t="shared" si="178"/>
        <v>3.295534370296036</v>
      </c>
      <c r="AO345" s="49">
        <f t="shared" si="179"/>
        <v>3.8297376093294462</v>
      </c>
      <c r="AQ345" s="59">
        <v>419324</v>
      </c>
      <c r="AR345" s="58">
        <v>11154936</v>
      </c>
      <c r="AS345" s="35"/>
      <c r="AT345" s="7">
        <f t="shared" si="198"/>
        <v>11574260</v>
      </c>
      <c r="AU345" s="57">
        <v>470276</v>
      </c>
      <c r="AV345" s="58">
        <v>473057</v>
      </c>
      <c r="AW345" s="35"/>
      <c r="AX345" s="7">
        <f t="shared" si="191"/>
        <v>1170714525</v>
      </c>
      <c r="AY345" s="65">
        <f t="shared" si="204"/>
        <v>76964514</v>
      </c>
      <c r="AZ345" s="66">
        <f t="shared" si="205"/>
        <v>80230566</v>
      </c>
      <c r="BA345" s="35"/>
      <c r="BB345" s="7">
        <f t="shared" si="180"/>
        <v>236.29136639242185</v>
      </c>
      <c r="BC345" s="4">
        <f t="shared" si="181"/>
        <v>235.96387355745108</v>
      </c>
      <c r="BD345" s="9">
        <f t="shared" si="182"/>
        <v>275.83498542274054</v>
      </c>
      <c r="BE345" s="35"/>
      <c r="BF345" s="41">
        <f t="shared" si="199"/>
        <v>5.7688321873149866E-2</v>
      </c>
      <c r="BG345" s="43">
        <f t="shared" si="200"/>
        <v>5.760836756773708E-2</v>
      </c>
      <c r="BH345" s="44">
        <f t="shared" si="201"/>
        <v>6.7342525737973766E-2</v>
      </c>
      <c r="BI345" s="35"/>
      <c r="BJ345" s="73" t="s">
        <v>47</v>
      </c>
      <c r="BK345" s="57"/>
      <c r="BL345" s="58"/>
      <c r="BM345" s="35"/>
      <c r="BN345" s="56"/>
      <c r="BO345" s="57"/>
      <c r="BP345" s="58"/>
      <c r="BQ345" s="35"/>
      <c r="BR345" s="56"/>
      <c r="BS345" s="57"/>
      <c r="BT345" s="58"/>
      <c r="BU345" s="35"/>
      <c r="BV345" s="56"/>
      <c r="BW345" s="57"/>
      <c r="BX345" s="58"/>
    </row>
    <row r="346" spans="1:76" x14ac:dyDescent="0.2">
      <c r="A346" s="4">
        <f t="shared" si="192"/>
        <v>3400000</v>
      </c>
      <c r="B346" s="4">
        <f t="shared" si="189"/>
        <v>3410000</v>
      </c>
      <c r="D346" s="7">
        <f t="shared" si="193"/>
        <v>10000</v>
      </c>
      <c r="E346" s="57">
        <v>6575</v>
      </c>
      <c r="F346" s="9">
        <f t="shared" si="183"/>
        <v>3425</v>
      </c>
      <c r="G346" s="58">
        <v>138274</v>
      </c>
      <c r="H346" s="9">
        <f t="shared" si="184"/>
        <v>21.030266159695817</v>
      </c>
      <c r="I346" s="9">
        <f t="shared" si="185"/>
        <v>13.827400000000001</v>
      </c>
      <c r="J346" s="4"/>
      <c r="K346" s="59">
        <v>4769</v>
      </c>
      <c r="L346" s="27">
        <f t="shared" si="194"/>
        <v>5231</v>
      </c>
      <c r="M346" s="57">
        <v>45700</v>
      </c>
      <c r="N346" s="30">
        <f t="shared" si="195"/>
        <v>-45686.172599999998</v>
      </c>
      <c r="O346" s="35"/>
      <c r="P346" s="7">
        <f t="shared" si="196"/>
        <v>50469</v>
      </c>
      <c r="Q346" s="57">
        <v>1995</v>
      </c>
      <c r="R346" s="58">
        <v>1695</v>
      </c>
      <c r="S346" s="4"/>
      <c r="T346" s="59">
        <v>174870</v>
      </c>
      <c r="U346" s="58">
        <v>1251848</v>
      </c>
      <c r="V346" s="35"/>
      <c r="W346" s="7">
        <f t="shared" si="197"/>
        <v>1426718</v>
      </c>
      <c r="X346" s="57">
        <v>541584</v>
      </c>
      <c r="Y346" s="58">
        <v>461040</v>
      </c>
      <c r="AA346" s="7">
        <f t="shared" si="186"/>
        <v>28.26919495135628</v>
      </c>
      <c r="AB346" s="4">
        <f t="shared" si="187"/>
        <v>271.4706766917293</v>
      </c>
      <c r="AC346" s="9">
        <f t="shared" si="188"/>
        <v>272</v>
      </c>
      <c r="AE346" s="7">
        <f t="shared" si="190"/>
        <v>265668598</v>
      </c>
      <c r="AF346" s="4">
        <f t="shared" si="202"/>
        <v>174610016</v>
      </c>
      <c r="AG346" s="9">
        <f t="shared" si="203"/>
        <v>67977424</v>
      </c>
      <c r="AI346" s="47">
        <f t="shared" si="174"/>
        <v>0.1981414333551289</v>
      </c>
      <c r="AJ346" s="48">
        <f t="shared" si="175"/>
        <v>5.0125313283208017</v>
      </c>
      <c r="AK346" s="49">
        <f t="shared" si="176"/>
        <v>5.8997050147492622</v>
      </c>
      <c r="AM346" s="47">
        <f t="shared" si="177"/>
        <v>0.13027799243099725</v>
      </c>
      <c r="AN346" s="48">
        <f t="shared" si="178"/>
        <v>3.2957393483709274</v>
      </c>
      <c r="AO346" s="49">
        <f t="shared" si="179"/>
        <v>3.8790560471976403</v>
      </c>
      <c r="AQ346" s="59">
        <v>451782</v>
      </c>
      <c r="AR346" s="58">
        <v>11557784</v>
      </c>
      <c r="AS346" s="35"/>
      <c r="AT346" s="7">
        <f t="shared" si="198"/>
        <v>12009566</v>
      </c>
      <c r="AU346" s="57">
        <v>464575</v>
      </c>
      <c r="AV346" s="58">
        <v>467623</v>
      </c>
      <c r="AW346" s="35"/>
      <c r="AX346" s="7">
        <f t="shared" si="191"/>
        <v>1182724091</v>
      </c>
      <c r="AY346" s="65">
        <f t="shared" si="204"/>
        <v>77429089</v>
      </c>
      <c r="AZ346" s="66">
        <f t="shared" si="205"/>
        <v>80698189</v>
      </c>
      <c r="BA346" s="35"/>
      <c r="BB346" s="7">
        <f t="shared" si="180"/>
        <v>237.95926212130217</v>
      </c>
      <c r="BC346" s="4">
        <f t="shared" si="181"/>
        <v>232.86967418546365</v>
      </c>
      <c r="BD346" s="9">
        <f t="shared" si="182"/>
        <v>275.88377581120943</v>
      </c>
      <c r="BE346" s="35"/>
      <c r="BF346" s="41">
        <f t="shared" si="199"/>
        <v>5.8095522978833539E-2</v>
      </c>
      <c r="BG346" s="43">
        <f t="shared" si="200"/>
        <v>5.6852947799185462E-2</v>
      </c>
      <c r="BH346" s="44">
        <f t="shared" si="201"/>
        <v>6.7354437453908553E-2</v>
      </c>
      <c r="BI346" s="35"/>
      <c r="BJ346" s="73" t="s">
        <v>47</v>
      </c>
      <c r="BK346" s="57"/>
      <c r="BL346" s="58"/>
      <c r="BM346" s="35"/>
      <c r="BN346" s="56"/>
      <c r="BO346" s="57"/>
      <c r="BP346" s="58"/>
      <c r="BQ346" s="35"/>
      <c r="BR346" s="56"/>
      <c r="BS346" s="57"/>
      <c r="BT346" s="58"/>
      <c r="BU346" s="35"/>
      <c r="BV346" s="56"/>
      <c r="BW346" s="57"/>
      <c r="BX346" s="58"/>
    </row>
    <row r="347" spans="1:76" x14ac:dyDescent="0.2">
      <c r="A347" s="4">
        <f t="shared" si="192"/>
        <v>3410000</v>
      </c>
      <c r="B347" s="4">
        <f t="shared" si="189"/>
        <v>3420000</v>
      </c>
      <c r="D347" s="7">
        <f t="shared" si="193"/>
        <v>10000</v>
      </c>
      <c r="E347" s="57">
        <v>6620</v>
      </c>
      <c r="F347" s="9">
        <f t="shared" si="183"/>
        <v>3380</v>
      </c>
      <c r="G347" s="58">
        <v>144734</v>
      </c>
      <c r="H347" s="9">
        <f t="shared" si="184"/>
        <v>21.863141993957704</v>
      </c>
      <c r="I347" s="9">
        <f t="shared" si="185"/>
        <v>14.4734</v>
      </c>
      <c r="J347" s="4"/>
      <c r="K347" s="59">
        <v>4599</v>
      </c>
      <c r="L347" s="27">
        <f t="shared" si="194"/>
        <v>5401</v>
      </c>
      <c r="M347" s="57">
        <v>41679</v>
      </c>
      <c r="N347" s="30">
        <f t="shared" si="195"/>
        <v>-41664.526599999997</v>
      </c>
      <c r="O347" s="35"/>
      <c r="P347" s="7">
        <f t="shared" si="196"/>
        <v>46278</v>
      </c>
      <c r="Q347" s="57">
        <v>1996</v>
      </c>
      <c r="R347" s="58">
        <v>1774</v>
      </c>
      <c r="S347" s="4"/>
      <c r="T347" s="59">
        <v>167706</v>
      </c>
      <c r="U347" s="58">
        <v>1207680</v>
      </c>
      <c r="V347" s="35"/>
      <c r="W347" s="7">
        <f t="shared" si="197"/>
        <v>1375386</v>
      </c>
      <c r="X347" s="57">
        <v>542224</v>
      </c>
      <c r="Y347" s="58">
        <v>482528</v>
      </c>
      <c r="AA347" s="7">
        <f t="shared" si="186"/>
        <v>29.72008297679243</v>
      </c>
      <c r="AB347" s="4">
        <f t="shared" si="187"/>
        <v>271.65531062124251</v>
      </c>
      <c r="AC347" s="9">
        <f t="shared" si="188"/>
        <v>272</v>
      </c>
      <c r="AE347" s="7">
        <f t="shared" si="190"/>
        <v>267043984</v>
      </c>
      <c r="AF347" s="4">
        <f t="shared" si="202"/>
        <v>175152240</v>
      </c>
      <c r="AG347" s="9">
        <f t="shared" si="203"/>
        <v>68459952</v>
      </c>
      <c r="AI347" s="47">
        <f t="shared" si="174"/>
        <v>0.21608539694887419</v>
      </c>
      <c r="AJ347" s="48">
        <f t="shared" si="175"/>
        <v>5.0100200400801604</v>
      </c>
      <c r="AK347" s="49">
        <f t="shared" si="176"/>
        <v>5.636978579481398</v>
      </c>
      <c r="AM347" s="47">
        <f t="shared" si="177"/>
        <v>0.14304853278015472</v>
      </c>
      <c r="AN347" s="48">
        <f t="shared" si="178"/>
        <v>3.3166332665330662</v>
      </c>
      <c r="AO347" s="49">
        <f t="shared" si="179"/>
        <v>3.7316798196166854</v>
      </c>
      <c r="AQ347" s="59">
        <v>405264</v>
      </c>
      <c r="AR347" s="58">
        <v>10553896</v>
      </c>
      <c r="AS347" s="35"/>
      <c r="AT347" s="7">
        <f t="shared" si="198"/>
        <v>10959160</v>
      </c>
      <c r="AU347" s="57">
        <v>501356</v>
      </c>
      <c r="AV347" s="58">
        <v>506719</v>
      </c>
      <c r="AW347" s="35"/>
      <c r="AX347" s="7">
        <f t="shared" si="191"/>
        <v>1193683251</v>
      </c>
      <c r="AY347" s="65">
        <f t="shared" si="204"/>
        <v>77930445</v>
      </c>
      <c r="AZ347" s="66">
        <f t="shared" si="205"/>
        <v>81204908</v>
      </c>
      <c r="BA347" s="35"/>
      <c r="BB347" s="7">
        <f t="shared" si="180"/>
        <v>236.8114438826224</v>
      </c>
      <c r="BC347" s="4">
        <f t="shared" si="181"/>
        <v>251.1803607214429</v>
      </c>
      <c r="BD347" s="9">
        <f t="shared" si="182"/>
        <v>285.63641488162347</v>
      </c>
      <c r="BE347" s="35"/>
      <c r="BF347" s="41">
        <f t="shared" si="199"/>
        <v>5.7815293916655859E-2</v>
      </c>
      <c r="BG347" s="43">
        <f t="shared" si="200"/>
        <v>6.1323330254258519E-2</v>
      </c>
      <c r="BH347" s="44">
        <f t="shared" si="201"/>
        <v>6.9735452851958854E-2</v>
      </c>
      <c r="BI347" s="35"/>
      <c r="BJ347" s="73" t="s">
        <v>47</v>
      </c>
      <c r="BK347" s="57"/>
      <c r="BL347" s="58"/>
      <c r="BM347" s="35"/>
      <c r="BN347" s="56"/>
      <c r="BO347" s="57"/>
      <c r="BP347" s="58"/>
      <c r="BQ347" s="35"/>
      <c r="BR347" s="56"/>
      <c r="BS347" s="57"/>
      <c r="BT347" s="58"/>
      <c r="BU347" s="35"/>
      <c r="BV347" s="56"/>
      <c r="BW347" s="57"/>
      <c r="BX347" s="58"/>
    </row>
    <row r="348" spans="1:76" x14ac:dyDescent="0.2">
      <c r="A348" s="4">
        <f t="shared" si="192"/>
        <v>3420000</v>
      </c>
      <c r="B348" s="4">
        <f t="shared" si="189"/>
        <v>3430000</v>
      </c>
      <c r="D348" s="7">
        <f t="shared" si="193"/>
        <v>10000</v>
      </c>
      <c r="E348" s="57">
        <v>6646</v>
      </c>
      <c r="F348" s="9">
        <f t="shared" si="183"/>
        <v>3354</v>
      </c>
      <c r="G348" s="58">
        <v>147710</v>
      </c>
      <c r="H348" s="9">
        <f t="shared" si="184"/>
        <v>22.225398736081853</v>
      </c>
      <c r="I348" s="9">
        <f t="shared" si="185"/>
        <v>14.771000000000001</v>
      </c>
      <c r="J348" s="4"/>
      <c r="K348" s="59">
        <v>4998</v>
      </c>
      <c r="L348" s="27">
        <f t="shared" si="194"/>
        <v>5002</v>
      </c>
      <c r="M348" s="57">
        <v>49842</v>
      </c>
      <c r="N348" s="30">
        <f t="shared" si="195"/>
        <v>-49827.228999999999</v>
      </c>
      <c r="O348" s="35"/>
      <c r="P348" s="7">
        <f t="shared" si="196"/>
        <v>54840</v>
      </c>
      <c r="Q348" s="57">
        <v>1991</v>
      </c>
      <c r="R348" s="58">
        <v>1860</v>
      </c>
      <c r="S348" s="4"/>
      <c r="T348" s="59">
        <v>220269</v>
      </c>
      <c r="U348" s="58">
        <v>1318464</v>
      </c>
      <c r="V348" s="35"/>
      <c r="W348" s="7">
        <f t="shared" si="197"/>
        <v>1538733</v>
      </c>
      <c r="X348" s="57">
        <v>540488</v>
      </c>
      <c r="Y348" s="58">
        <v>505920</v>
      </c>
      <c r="AA348" s="7">
        <f t="shared" si="186"/>
        <v>28.058588621444201</v>
      </c>
      <c r="AB348" s="4">
        <f t="shared" si="187"/>
        <v>271.46559517830235</v>
      </c>
      <c r="AC348" s="9">
        <f t="shared" si="188"/>
        <v>272</v>
      </c>
      <c r="AE348" s="7">
        <f t="shared" si="190"/>
        <v>268582717</v>
      </c>
      <c r="AF348" s="4">
        <f t="shared" si="202"/>
        <v>175692728</v>
      </c>
      <c r="AG348" s="9">
        <f t="shared" si="203"/>
        <v>68965872</v>
      </c>
      <c r="AI348" s="47">
        <f t="shared" si="174"/>
        <v>0.18234865061998543</v>
      </c>
      <c r="AJ348" s="48">
        <f t="shared" si="175"/>
        <v>5.022601707684581</v>
      </c>
      <c r="AK348" s="49">
        <f t="shared" si="176"/>
        <v>5.376344086021505</v>
      </c>
      <c r="AM348" s="47">
        <f t="shared" si="177"/>
        <v>0.12118891320204231</v>
      </c>
      <c r="AN348" s="48">
        <f t="shared" si="178"/>
        <v>3.3380210949271722</v>
      </c>
      <c r="AO348" s="49">
        <f t="shared" si="179"/>
        <v>3.5731182795698926</v>
      </c>
      <c r="AQ348" s="59">
        <v>501570</v>
      </c>
      <c r="AR348" s="58">
        <v>12666216</v>
      </c>
      <c r="AS348" s="35"/>
      <c r="AT348" s="7">
        <f t="shared" si="198"/>
        <v>13167786</v>
      </c>
      <c r="AU348" s="57">
        <v>506587</v>
      </c>
      <c r="AV348" s="58">
        <v>518242</v>
      </c>
      <c r="AW348" s="35"/>
      <c r="AX348" s="7">
        <f t="shared" si="191"/>
        <v>1206851037</v>
      </c>
      <c r="AY348" s="65">
        <f t="shared" si="204"/>
        <v>78437032</v>
      </c>
      <c r="AZ348" s="66">
        <f t="shared" si="205"/>
        <v>81723150</v>
      </c>
      <c r="BA348" s="35"/>
      <c r="BB348" s="7">
        <f t="shared" si="180"/>
        <v>240.11280087527354</v>
      </c>
      <c r="BC348" s="4">
        <f t="shared" si="181"/>
        <v>254.43847312908088</v>
      </c>
      <c r="BD348" s="9">
        <f t="shared" si="182"/>
        <v>278.6247311827957</v>
      </c>
      <c r="BE348" s="35"/>
      <c r="BF348" s="41">
        <f t="shared" si="199"/>
        <v>5.8621289276189828E-2</v>
      </c>
      <c r="BG348" s="43">
        <f t="shared" si="200"/>
        <v>6.2118767853779511E-2</v>
      </c>
      <c r="BH348" s="44">
        <f t="shared" si="201"/>
        <v>6.8023616011424731E-2</v>
      </c>
      <c r="BI348" s="35"/>
      <c r="BJ348" s="73" t="s">
        <v>47</v>
      </c>
      <c r="BK348" s="57"/>
      <c r="BL348" s="58"/>
      <c r="BM348" s="35"/>
      <c r="BN348" s="56"/>
      <c r="BO348" s="57"/>
      <c r="BP348" s="58"/>
      <c r="BQ348" s="35"/>
      <c r="BR348" s="56"/>
      <c r="BS348" s="57"/>
      <c r="BT348" s="58"/>
      <c r="BU348" s="35"/>
      <c r="BV348" s="56"/>
      <c r="BW348" s="57"/>
      <c r="BX348" s="58"/>
    </row>
    <row r="349" spans="1:76" x14ac:dyDescent="0.2">
      <c r="A349" s="4">
        <f t="shared" si="192"/>
        <v>3430000</v>
      </c>
      <c r="B349" s="4">
        <f t="shared" si="189"/>
        <v>3440000</v>
      </c>
      <c r="D349" s="7">
        <f t="shared" si="193"/>
        <v>10000</v>
      </c>
      <c r="E349" s="57">
        <v>6768</v>
      </c>
      <c r="F349" s="9">
        <f t="shared" si="183"/>
        <v>3232</v>
      </c>
      <c r="G349" s="58">
        <v>144404</v>
      </c>
      <c r="H349" s="9">
        <f t="shared" si="184"/>
        <v>21.33628841607565</v>
      </c>
      <c r="I349" s="9">
        <f t="shared" si="185"/>
        <v>14.4404</v>
      </c>
      <c r="J349" s="4"/>
      <c r="K349" s="59">
        <v>5003</v>
      </c>
      <c r="L349" s="27">
        <f t="shared" si="194"/>
        <v>4997</v>
      </c>
      <c r="M349" s="57">
        <v>49572</v>
      </c>
      <c r="N349" s="30">
        <f t="shared" si="195"/>
        <v>-49557.559600000001</v>
      </c>
      <c r="O349" s="35"/>
      <c r="P349" s="7">
        <f t="shared" si="196"/>
        <v>54575</v>
      </c>
      <c r="Q349" s="57">
        <v>1994</v>
      </c>
      <c r="R349" s="58">
        <v>1828</v>
      </c>
      <c r="S349" s="4"/>
      <c r="T349" s="59">
        <v>211761</v>
      </c>
      <c r="U349" s="58">
        <v>1320624</v>
      </c>
      <c r="V349" s="35"/>
      <c r="W349" s="7">
        <f t="shared" si="197"/>
        <v>1532385</v>
      </c>
      <c r="X349" s="57">
        <v>541384</v>
      </c>
      <c r="Y349" s="58">
        <v>497216</v>
      </c>
      <c r="AA349" s="7">
        <f t="shared" si="186"/>
        <v>28.078515803939531</v>
      </c>
      <c r="AB349" s="4">
        <f t="shared" si="187"/>
        <v>271.50651955867602</v>
      </c>
      <c r="AC349" s="9">
        <f t="shared" si="188"/>
        <v>272</v>
      </c>
      <c r="AE349" s="7">
        <f t="shared" si="190"/>
        <v>270115102</v>
      </c>
      <c r="AF349" s="4">
        <f t="shared" si="202"/>
        <v>176234112</v>
      </c>
      <c r="AG349" s="9">
        <f t="shared" si="203"/>
        <v>69463088</v>
      </c>
      <c r="AI349" s="47">
        <f t="shared" si="174"/>
        <v>0.18323408153916629</v>
      </c>
      <c r="AJ349" s="48">
        <f t="shared" si="175"/>
        <v>5.0150451354062184</v>
      </c>
      <c r="AK349" s="49">
        <f t="shared" si="176"/>
        <v>5.4704595185995624</v>
      </c>
      <c r="AM349" s="47">
        <f t="shared" si="177"/>
        <v>0.12401282638570774</v>
      </c>
      <c r="AN349" s="48">
        <f t="shared" si="178"/>
        <v>3.3941825476429286</v>
      </c>
      <c r="AO349" s="49">
        <f t="shared" si="179"/>
        <v>3.7024070021881839</v>
      </c>
      <c r="AQ349" s="59">
        <v>497983</v>
      </c>
      <c r="AR349" s="58">
        <v>12657760</v>
      </c>
      <c r="AS349" s="35"/>
      <c r="AT349" s="7">
        <f t="shared" si="198"/>
        <v>13155743</v>
      </c>
      <c r="AU349" s="57">
        <v>500675</v>
      </c>
      <c r="AV349" s="58">
        <v>511989</v>
      </c>
      <c r="AW349" s="35"/>
      <c r="AX349" s="7">
        <f t="shared" si="191"/>
        <v>1220006780</v>
      </c>
      <c r="AY349" s="65">
        <f t="shared" si="204"/>
        <v>78937707</v>
      </c>
      <c r="AZ349" s="66">
        <f t="shared" si="205"/>
        <v>82235139</v>
      </c>
      <c r="BA349" s="35"/>
      <c r="BB349" s="7">
        <f t="shared" si="180"/>
        <v>241.05804855703161</v>
      </c>
      <c r="BC349" s="4">
        <f t="shared" si="181"/>
        <v>251.09077231695085</v>
      </c>
      <c r="BD349" s="9">
        <f t="shared" si="182"/>
        <v>280.08150984682715</v>
      </c>
      <c r="BE349" s="35"/>
      <c r="BF349" s="41">
        <f t="shared" si="199"/>
        <v>5.8852062635994046E-2</v>
      </c>
      <c r="BG349" s="43">
        <f t="shared" si="200"/>
        <v>6.1301458085193078E-2</v>
      </c>
      <c r="BH349" s="44">
        <f t="shared" si="201"/>
        <v>6.8379274864948034E-2</v>
      </c>
      <c r="BI349" s="35"/>
      <c r="BJ349" s="73" t="s">
        <v>47</v>
      </c>
      <c r="BK349" s="57"/>
      <c r="BL349" s="58"/>
      <c r="BM349" s="35"/>
      <c r="BN349" s="56"/>
      <c r="BO349" s="57"/>
      <c r="BP349" s="58"/>
      <c r="BQ349" s="35"/>
      <c r="BR349" s="56"/>
      <c r="BS349" s="57"/>
      <c r="BT349" s="58"/>
      <c r="BU349" s="35"/>
      <c r="BV349" s="56"/>
      <c r="BW349" s="57"/>
      <c r="BX349" s="58"/>
    </row>
    <row r="350" spans="1:76" x14ac:dyDescent="0.2">
      <c r="A350" s="4">
        <f t="shared" si="192"/>
        <v>3440000</v>
      </c>
      <c r="B350" s="4">
        <f t="shared" si="189"/>
        <v>3450000</v>
      </c>
      <c r="D350" s="7">
        <f t="shared" si="193"/>
        <v>10000</v>
      </c>
      <c r="E350" s="57">
        <v>6809</v>
      </c>
      <c r="F350" s="9">
        <f t="shared" si="183"/>
        <v>3191</v>
      </c>
      <c r="G350" s="58">
        <v>170326</v>
      </c>
      <c r="H350" s="9">
        <f t="shared" si="184"/>
        <v>25.014833308855927</v>
      </c>
      <c r="I350" s="9">
        <f t="shared" si="185"/>
        <v>17.032599999999999</v>
      </c>
      <c r="J350" s="4"/>
      <c r="K350" s="59">
        <v>5121</v>
      </c>
      <c r="L350" s="27">
        <f t="shared" si="194"/>
        <v>4879</v>
      </c>
      <c r="M350" s="57">
        <v>56596</v>
      </c>
      <c r="N350" s="30">
        <f t="shared" si="195"/>
        <v>-56578.967400000001</v>
      </c>
      <c r="O350" s="35"/>
      <c r="P350" s="7">
        <f t="shared" si="196"/>
        <v>61717</v>
      </c>
      <c r="Q350" s="57">
        <v>1994</v>
      </c>
      <c r="R350" s="58">
        <v>1983</v>
      </c>
      <c r="S350" s="4"/>
      <c r="T350" s="59">
        <v>243255</v>
      </c>
      <c r="U350" s="58">
        <v>1349728</v>
      </c>
      <c r="V350" s="35"/>
      <c r="W350" s="7">
        <f t="shared" si="197"/>
        <v>1592983</v>
      </c>
      <c r="X350" s="57">
        <v>541600</v>
      </c>
      <c r="Y350" s="58">
        <v>539376</v>
      </c>
      <c r="AA350" s="7">
        <f t="shared" si="186"/>
        <v>25.811089327089782</v>
      </c>
      <c r="AB350" s="4">
        <f t="shared" si="187"/>
        <v>271.61484453360083</v>
      </c>
      <c r="AC350" s="9">
        <f t="shared" si="188"/>
        <v>272</v>
      </c>
      <c r="AE350" s="7">
        <f t="shared" si="190"/>
        <v>271708085</v>
      </c>
      <c r="AF350" s="4">
        <f t="shared" si="202"/>
        <v>176775712</v>
      </c>
      <c r="AG350" s="9">
        <f t="shared" si="203"/>
        <v>70002464</v>
      </c>
      <c r="AI350" s="47">
        <f t="shared" si="174"/>
        <v>0.1620299107215192</v>
      </c>
      <c r="AJ350" s="48">
        <f t="shared" si="175"/>
        <v>5.0150451354062184</v>
      </c>
      <c r="AK350" s="49">
        <f t="shared" si="176"/>
        <v>5.0428643469490675</v>
      </c>
      <c r="AM350" s="47">
        <f t="shared" si="177"/>
        <v>0.11032616621028242</v>
      </c>
      <c r="AN350" s="48">
        <f t="shared" si="178"/>
        <v>3.4147442326980944</v>
      </c>
      <c r="AO350" s="49">
        <f t="shared" si="179"/>
        <v>3.4336863338376196</v>
      </c>
      <c r="AQ350" s="59">
        <v>586141</v>
      </c>
      <c r="AR350" s="58">
        <v>14464504</v>
      </c>
      <c r="AS350" s="35"/>
      <c r="AT350" s="7">
        <f t="shared" si="198"/>
        <v>15050645</v>
      </c>
      <c r="AU350" s="57">
        <v>563744</v>
      </c>
      <c r="AV350" s="58">
        <v>584248</v>
      </c>
      <c r="AW350" s="35"/>
      <c r="AX350" s="7">
        <f t="shared" si="191"/>
        <v>1235057425</v>
      </c>
      <c r="AY350" s="65">
        <f t="shared" si="204"/>
        <v>79501451</v>
      </c>
      <c r="AZ350" s="66">
        <f t="shared" si="205"/>
        <v>82819387</v>
      </c>
      <c r="BA350" s="35"/>
      <c r="BB350" s="7">
        <f t="shared" si="180"/>
        <v>243.86546656512792</v>
      </c>
      <c r="BC350" s="4">
        <f t="shared" si="181"/>
        <v>282.72016048144434</v>
      </c>
      <c r="BD350" s="9">
        <f t="shared" si="182"/>
        <v>294.62834089762987</v>
      </c>
      <c r="BE350" s="35"/>
      <c r="BF350" s="41">
        <f t="shared" si="199"/>
        <v>5.9537467423126933E-2</v>
      </c>
      <c r="BG350" s="43">
        <f t="shared" si="200"/>
        <v>6.9023476680040122E-2</v>
      </c>
      <c r="BH350" s="44">
        <f t="shared" si="201"/>
        <v>7.1930747289460417E-2</v>
      </c>
      <c r="BI350" s="35"/>
      <c r="BJ350" s="73" t="s">
        <v>47</v>
      </c>
      <c r="BK350" s="57"/>
      <c r="BL350" s="58"/>
      <c r="BM350" s="35"/>
      <c r="BN350" s="56"/>
      <c r="BO350" s="57"/>
      <c r="BP350" s="58"/>
      <c r="BQ350" s="35"/>
      <c r="BR350" s="56"/>
      <c r="BS350" s="57"/>
      <c r="BT350" s="58"/>
      <c r="BU350" s="35"/>
      <c r="BV350" s="56"/>
      <c r="BW350" s="57"/>
      <c r="BX350" s="58"/>
    </row>
    <row r="351" spans="1:76" x14ac:dyDescent="0.2">
      <c r="A351" s="4">
        <f t="shared" si="192"/>
        <v>3450000</v>
      </c>
      <c r="B351" s="4">
        <f t="shared" si="189"/>
        <v>3460000</v>
      </c>
      <c r="D351" s="7">
        <f t="shared" si="193"/>
        <v>10000</v>
      </c>
      <c r="E351" s="57">
        <v>6719</v>
      </c>
      <c r="F351" s="9">
        <f t="shared" si="183"/>
        <v>3281</v>
      </c>
      <c r="G351" s="58">
        <v>148336</v>
      </c>
      <c r="H351" s="9">
        <f t="shared" si="184"/>
        <v>22.077094805774667</v>
      </c>
      <c r="I351" s="9">
        <f t="shared" si="185"/>
        <v>14.833600000000001</v>
      </c>
      <c r="J351" s="4"/>
      <c r="K351" s="59">
        <v>5136</v>
      </c>
      <c r="L351" s="27">
        <f t="shared" si="194"/>
        <v>4864</v>
      </c>
      <c r="M351" s="57">
        <v>50173</v>
      </c>
      <c r="N351" s="30">
        <f t="shared" si="195"/>
        <v>-50158.166400000002</v>
      </c>
      <c r="O351" s="35"/>
      <c r="P351" s="7">
        <f t="shared" si="196"/>
        <v>55309</v>
      </c>
      <c r="Q351" s="57">
        <v>1995</v>
      </c>
      <c r="R351" s="58">
        <v>1849</v>
      </c>
      <c r="S351" s="4"/>
      <c r="T351" s="59">
        <v>210190</v>
      </c>
      <c r="U351" s="58">
        <v>1351584</v>
      </c>
      <c r="V351" s="35"/>
      <c r="W351" s="7">
        <f t="shared" si="197"/>
        <v>1561774</v>
      </c>
      <c r="X351" s="57">
        <v>541952</v>
      </c>
      <c r="Y351" s="58">
        <v>502928</v>
      </c>
      <c r="AA351" s="7">
        <f t="shared" si="186"/>
        <v>28.237248910665535</v>
      </c>
      <c r="AB351" s="4">
        <f t="shared" si="187"/>
        <v>271.65513784461155</v>
      </c>
      <c r="AC351" s="9">
        <f t="shared" si="188"/>
        <v>272</v>
      </c>
      <c r="AE351" s="7">
        <f t="shared" si="190"/>
        <v>273269859</v>
      </c>
      <c r="AF351" s="4">
        <f t="shared" si="202"/>
        <v>177317664</v>
      </c>
      <c r="AG351" s="9">
        <f t="shared" si="203"/>
        <v>70505392</v>
      </c>
      <c r="AI351" s="47">
        <f t="shared" si="174"/>
        <v>0.18080240105588602</v>
      </c>
      <c r="AJ351" s="48">
        <f t="shared" si="175"/>
        <v>5.0125313283208017</v>
      </c>
      <c r="AK351" s="49">
        <f t="shared" si="176"/>
        <v>5.408328826392645</v>
      </c>
      <c r="AM351" s="47">
        <f t="shared" si="177"/>
        <v>0.12148113326944981</v>
      </c>
      <c r="AN351" s="48">
        <f t="shared" si="178"/>
        <v>3.3679197994987469</v>
      </c>
      <c r="AO351" s="49">
        <f t="shared" si="179"/>
        <v>3.633856138453218</v>
      </c>
      <c r="AQ351" s="59">
        <v>488190</v>
      </c>
      <c r="AR351" s="58">
        <v>12750816</v>
      </c>
      <c r="AS351" s="35"/>
      <c r="AT351" s="7">
        <f t="shared" si="198"/>
        <v>13239006</v>
      </c>
      <c r="AU351" s="57">
        <v>509503</v>
      </c>
      <c r="AV351" s="58">
        <v>520416</v>
      </c>
      <c r="AW351" s="35"/>
      <c r="AX351" s="7">
        <f t="shared" si="191"/>
        <v>1248296431</v>
      </c>
      <c r="AY351" s="65">
        <f t="shared" si="204"/>
        <v>80010954</v>
      </c>
      <c r="AZ351" s="66">
        <f t="shared" si="205"/>
        <v>83339803</v>
      </c>
      <c r="BA351" s="35"/>
      <c r="BB351" s="7">
        <f t="shared" si="180"/>
        <v>239.36440723932813</v>
      </c>
      <c r="BC351" s="4">
        <f t="shared" si="181"/>
        <v>255.38997493734337</v>
      </c>
      <c r="BD351" s="9">
        <f t="shared" si="182"/>
        <v>281.45808545159548</v>
      </c>
      <c r="BE351" s="35"/>
      <c r="BF351" s="41">
        <f t="shared" si="199"/>
        <v>5.8438575986164094E-2</v>
      </c>
      <c r="BG351" s="43">
        <f t="shared" si="200"/>
        <v>6.2351068099937346E-2</v>
      </c>
      <c r="BH351" s="44">
        <f t="shared" si="201"/>
        <v>6.8715352893455928E-2</v>
      </c>
      <c r="BI351" s="35"/>
      <c r="BJ351" s="73" t="s">
        <v>47</v>
      </c>
      <c r="BK351" s="57"/>
      <c r="BL351" s="58"/>
      <c r="BM351" s="35"/>
      <c r="BN351" s="56"/>
      <c r="BO351" s="57"/>
      <c r="BP351" s="58"/>
      <c r="BQ351" s="35"/>
      <c r="BR351" s="56"/>
      <c r="BS351" s="57"/>
      <c r="BT351" s="58"/>
      <c r="BU351" s="35"/>
      <c r="BV351" s="56"/>
      <c r="BW351" s="57"/>
      <c r="BX351" s="58"/>
    </row>
    <row r="352" spans="1:76" x14ac:dyDescent="0.2">
      <c r="A352" s="4">
        <f t="shared" si="192"/>
        <v>3460000</v>
      </c>
      <c r="B352" s="4">
        <f t="shared" si="189"/>
        <v>3470000</v>
      </c>
      <c r="D352" s="7">
        <f t="shared" si="193"/>
        <v>10000</v>
      </c>
      <c r="E352" s="57">
        <v>6957</v>
      </c>
      <c r="F352" s="9">
        <f t="shared" si="183"/>
        <v>3043</v>
      </c>
      <c r="G352" s="58">
        <v>159375</v>
      </c>
      <c r="H352" s="9">
        <f t="shared" si="184"/>
        <v>22.908581285036654</v>
      </c>
      <c r="I352" s="9">
        <f t="shared" si="185"/>
        <v>15.9375</v>
      </c>
      <c r="J352" s="4"/>
      <c r="K352" s="59">
        <v>5365</v>
      </c>
      <c r="L352" s="27">
        <f t="shared" si="194"/>
        <v>4635</v>
      </c>
      <c r="M352" s="57">
        <v>52743</v>
      </c>
      <c r="N352" s="30">
        <f t="shared" si="195"/>
        <v>-52727.0625</v>
      </c>
      <c r="O352" s="35"/>
      <c r="P352" s="7">
        <f t="shared" si="196"/>
        <v>58108</v>
      </c>
      <c r="Q352" s="57">
        <v>1996</v>
      </c>
      <c r="R352" s="58">
        <v>2028</v>
      </c>
      <c r="S352" s="4"/>
      <c r="T352" s="59">
        <v>235182</v>
      </c>
      <c r="U352" s="58">
        <v>1420144</v>
      </c>
      <c r="V352" s="35"/>
      <c r="W352" s="7">
        <f t="shared" si="197"/>
        <v>1655326</v>
      </c>
      <c r="X352" s="57">
        <v>542440</v>
      </c>
      <c r="Y352" s="58">
        <v>551616</v>
      </c>
      <c r="AA352" s="7">
        <f t="shared" si="186"/>
        <v>28.487058580574104</v>
      </c>
      <c r="AB352" s="4">
        <f t="shared" si="187"/>
        <v>271.76352705410824</v>
      </c>
      <c r="AC352" s="9">
        <f t="shared" si="188"/>
        <v>272</v>
      </c>
      <c r="AE352" s="7">
        <f t="shared" si="190"/>
        <v>274925185</v>
      </c>
      <c r="AF352" s="4">
        <f t="shared" si="202"/>
        <v>177860104</v>
      </c>
      <c r="AG352" s="9">
        <f t="shared" si="203"/>
        <v>71057008</v>
      </c>
      <c r="AI352" s="47">
        <f t="shared" si="174"/>
        <v>0.17209334342947616</v>
      </c>
      <c r="AJ352" s="48">
        <f t="shared" si="175"/>
        <v>5.0100200400801604</v>
      </c>
      <c r="AK352" s="49">
        <f t="shared" si="176"/>
        <v>4.9309664694280082</v>
      </c>
      <c r="AM352" s="47">
        <f t="shared" si="177"/>
        <v>0.11972533902388656</v>
      </c>
      <c r="AN352" s="48">
        <f t="shared" si="178"/>
        <v>3.4854709418837677</v>
      </c>
      <c r="AO352" s="49">
        <f t="shared" si="179"/>
        <v>3.4304733727810652</v>
      </c>
      <c r="AQ352" s="59">
        <v>511941</v>
      </c>
      <c r="AR352" s="58">
        <v>13494584</v>
      </c>
      <c r="AS352" s="35"/>
      <c r="AT352" s="7">
        <f t="shared" si="198"/>
        <v>14006525</v>
      </c>
      <c r="AU352" s="57">
        <v>563073</v>
      </c>
      <c r="AV352" s="58">
        <v>586541</v>
      </c>
      <c r="AW352" s="35"/>
      <c r="AX352" s="7">
        <f t="shared" si="191"/>
        <v>1262302956</v>
      </c>
      <c r="AY352" s="65">
        <f t="shared" si="204"/>
        <v>80574027</v>
      </c>
      <c r="AZ352" s="66">
        <f t="shared" si="205"/>
        <v>83926344</v>
      </c>
      <c r="BA352" s="35"/>
      <c r="BB352" s="7">
        <f t="shared" si="180"/>
        <v>241.04297170785435</v>
      </c>
      <c r="BC352" s="4">
        <f t="shared" si="181"/>
        <v>282.10070140280561</v>
      </c>
      <c r="BD352" s="9">
        <f t="shared" si="182"/>
        <v>289.22140039447731</v>
      </c>
      <c r="BE352" s="35"/>
      <c r="BF352" s="41">
        <f t="shared" si="199"/>
        <v>5.8848381764612878E-2</v>
      </c>
      <c r="BG352" s="43">
        <f t="shared" si="200"/>
        <v>6.8872241553419339E-2</v>
      </c>
      <c r="BH352" s="44">
        <f t="shared" si="201"/>
        <v>7.0610693455682938E-2</v>
      </c>
      <c r="BI352" s="35"/>
      <c r="BJ352" s="73" t="s">
        <v>47</v>
      </c>
      <c r="BK352" s="57"/>
      <c r="BL352" s="58"/>
      <c r="BM352" s="35"/>
      <c r="BN352" s="56"/>
      <c r="BO352" s="57"/>
      <c r="BP352" s="58"/>
      <c r="BQ352" s="35"/>
      <c r="BR352" s="56"/>
      <c r="BS352" s="57"/>
      <c r="BT352" s="58"/>
      <c r="BU352" s="35"/>
      <c r="BV352" s="56"/>
      <c r="BW352" s="57"/>
      <c r="BX352" s="58"/>
    </row>
    <row r="353" spans="1:76" x14ac:dyDescent="0.2">
      <c r="A353" s="4">
        <f t="shared" si="192"/>
        <v>3470000</v>
      </c>
      <c r="B353" s="4">
        <f t="shared" si="189"/>
        <v>3480000</v>
      </c>
      <c r="D353" s="7">
        <f t="shared" si="193"/>
        <v>10000</v>
      </c>
      <c r="E353" s="57">
        <v>6712</v>
      </c>
      <c r="F353" s="9">
        <f t="shared" si="183"/>
        <v>3288</v>
      </c>
      <c r="G353" s="58">
        <v>149703</v>
      </c>
      <c r="H353" s="9">
        <f t="shared" si="184"/>
        <v>22.303784266984504</v>
      </c>
      <c r="I353" s="9">
        <f t="shared" si="185"/>
        <v>14.9703</v>
      </c>
      <c r="J353" s="4"/>
      <c r="K353" s="59">
        <v>5105</v>
      </c>
      <c r="L353" s="27">
        <f t="shared" si="194"/>
        <v>4895</v>
      </c>
      <c r="M353" s="57">
        <v>48357</v>
      </c>
      <c r="N353" s="30">
        <f t="shared" si="195"/>
        <v>-48342.029699999999</v>
      </c>
      <c r="O353" s="35"/>
      <c r="P353" s="7">
        <f t="shared" si="196"/>
        <v>53462</v>
      </c>
      <c r="Q353" s="57">
        <v>1996</v>
      </c>
      <c r="R353" s="58">
        <v>1907</v>
      </c>
      <c r="S353" s="4"/>
      <c r="T353" s="59">
        <v>212095</v>
      </c>
      <c r="U353" s="58">
        <v>1347760</v>
      </c>
      <c r="V353" s="35"/>
      <c r="W353" s="7">
        <f t="shared" si="197"/>
        <v>1559855</v>
      </c>
      <c r="X353" s="57">
        <v>542344</v>
      </c>
      <c r="Y353" s="58">
        <v>518704</v>
      </c>
      <c r="AA353" s="7">
        <f t="shared" si="186"/>
        <v>29.176891998054693</v>
      </c>
      <c r="AB353" s="4">
        <f t="shared" si="187"/>
        <v>271.71543086172346</v>
      </c>
      <c r="AC353" s="9">
        <f t="shared" si="188"/>
        <v>272</v>
      </c>
      <c r="AE353" s="7">
        <f t="shared" si="190"/>
        <v>276485040</v>
      </c>
      <c r="AF353" s="4">
        <f t="shared" si="202"/>
        <v>178402448</v>
      </c>
      <c r="AG353" s="9">
        <f t="shared" si="203"/>
        <v>71575712</v>
      </c>
      <c r="AI353" s="47">
        <f t="shared" si="174"/>
        <v>0.1870487449029217</v>
      </c>
      <c r="AJ353" s="48">
        <f t="shared" si="175"/>
        <v>5.0100200400801604</v>
      </c>
      <c r="AK353" s="49">
        <f t="shared" si="176"/>
        <v>5.2438384897745154</v>
      </c>
      <c r="AM353" s="47">
        <f t="shared" si="177"/>
        <v>0.12554711757884104</v>
      </c>
      <c r="AN353" s="48">
        <f t="shared" si="178"/>
        <v>3.3627254509018036</v>
      </c>
      <c r="AO353" s="49">
        <f t="shared" si="179"/>
        <v>3.5196643943366546</v>
      </c>
      <c r="AQ353" s="59">
        <v>455090</v>
      </c>
      <c r="AR353" s="58">
        <v>12339360</v>
      </c>
      <c r="AS353" s="35"/>
      <c r="AT353" s="7">
        <f t="shared" si="198"/>
        <v>12794450</v>
      </c>
      <c r="AU353" s="57">
        <v>533400</v>
      </c>
      <c r="AV353" s="58">
        <v>546797</v>
      </c>
      <c r="AW353" s="35"/>
      <c r="AX353" s="7">
        <f t="shared" si="191"/>
        <v>1275097406</v>
      </c>
      <c r="AY353" s="65">
        <f t="shared" si="204"/>
        <v>81107427</v>
      </c>
      <c r="AZ353" s="66">
        <f t="shared" si="205"/>
        <v>84473141</v>
      </c>
      <c r="BA353" s="35"/>
      <c r="BB353" s="7">
        <f t="shared" si="180"/>
        <v>239.31858142231866</v>
      </c>
      <c r="BC353" s="4">
        <f t="shared" si="181"/>
        <v>267.23446893787576</v>
      </c>
      <c r="BD353" s="9">
        <f t="shared" si="182"/>
        <v>286.73151546932354</v>
      </c>
      <c r="BE353" s="35"/>
      <c r="BF353" s="41">
        <f t="shared" si="199"/>
        <v>5.8427388042558266E-2</v>
      </c>
      <c r="BG353" s="43">
        <f t="shared" si="200"/>
        <v>6.5242790268036074E-2</v>
      </c>
      <c r="BH353" s="44">
        <f t="shared" si="201"/>
        <v>7.0002811393877817E-2</v>
      </c>
      <c r="BI353" s="35"/>
      <c r="BJ353" s="73" t="s">
        <v>47</v>
      </c>
      <c r="BK353" s="57"/>
      <c r="BL353" s="58"/>
      <c r="BM353" s="35"/>
      <c r="BN353" s="56"/>
      <c r="BO353" s="57"/>
      <c r="BP353" s="58"/>
      <c r="BQ353" s="35"/>
      <c r="BR353" s="56"/>
      <c r="BS353" s="57"/>
      <c r="BT353" s="58"/>
      <c r="BU353" s="35"/>
      <c r="BV353" s="56"/>
      <c r="BW353" s="57"/>
      <c r="BX353" s="58"/>
    </row>
    <row r="354" spans="1:76" x14ac:dyDescent="0.2">
      <c r="A354" s="4">
        <f t="shared" si="192"/>
        <v>3480000</v>
      </c>
      <c r="B354" s="4">
        <f t="shared" si="189"/>
        <v>3490000</v>
      </c>
      <c r="D354" s="7">
        <f t="shared" si="193"/>
        <v>10000</v>
      </c>
      <c r="E354" s="57">
        <v>6832</v>
      </c>
      <c r="F354" s="9">
        <f t="shared" si="183"/>
        <v>3168</v>
      </c>
      <c r="G354" s="58">
        <v>153099</v>
      </c>
      <c r="H354" s="9">
        <f t="shared" si="184"/>
        <v>22.409104215456676</v>
      </c>
      <c r="I354" s="9">
        <f t="shared" si="185"/>
        <v>15.309900000000001</v>
      </c>
      <c r="J354" s="4"/>
      <c r="K354" s="59">
        <v>5038</v>
      </c>
      <c r="L354" s="27">
        <f t="shared" si="194"/>
        <v>4962</v>
      </c>
      <c r="M354" s="57">
        <v>44641</v>
      </c>
      <c r="N354" s="30">
        <f t="shared" si="195"/>
        <v>-44625.6901</v>
      </c>
      <c r="O354" s="35"/>
      <c r="P354" s="7">
        <f t="shared" si="196"/>
        <v>49679</v>
      </c>
      <c r="Q354" s="57">
        <v>1995</v>
      </c>
      <c r="R354" s="58">
        <v>1976</v>
      </c>
      <c r="S354" s="4"/>
      <c r="T354" s="59">
        <v>198432</v>
      </c>
      <c r="U354" s="58">
        <v>1325336</v>
      </c>
      <c r="V354" s="35"/>
      <c r="W354" s="7">
        <f t="shared" si="197"/>
        <v>1523768</v>
      </c>
      <c r="X354" s="57">
        <v>541912</v>
      </c>
      <c r="Y354" s="58">
        <v>537472</v>
      </c>
      <c r="AA354" s="7">
        <f t="shared" si="186"/>
        <v>30.67227601199702</v>
      </c>
      <c r="AB354" s="4">
        <f t="shared" si="187"/>
        <v>271.63508771929827</v>
      </c>
      <c r="AC354" s="9">
        <f t="shared" si="188"/>
        <v>272</v>
      </c>
      <c r="AE354" s="7">
        <f t="shared" si="190"/>
        <v>278008808</v>
      </c>
      <c r="AF354" s="4">
        <f t="shared" si="202"/>
        <v>178944360</v>
      </c>
      <c r="AG354" s="9">
        <f t="shared" si="203"/>
        <v>72113184</v>
      </c>
      <c r="AI354" s="47">
        <f t="shared" si="174"/>
        <v>0.20129229654381126</v>
      </c>
      <c r="AJ354" s="48">
        <f t="shared" si="175"/>
        <v>5.0125313283208017</v>
      </c>
      <c r="AK354" s="49">
        <f t="shared" si="176"/>
        <v>5.0607287449392713</v>
      </c>
      <c r="AM354" s="47">
        <f t="shared" si="177"/>
        <v>0.13752289699873185</v>
      </c>
      <c r="AN354" s="48">
        <f t="shared" si="178"/>
        <v>3.4245614035087719</v>
      </c>
      <c r="AO354" s="49">
        <f t="shared" si="179"/>
        <v>3.4574898785425101</v>
      </c>
      <c r="AQ354" s="59">
        <v>426429</v>
      </c>
      <c r="AR354" s="58">
        <v>11315936</v>
      </c>
      <c r="AS354" s="35"/>
      <c r="AT354" s="7">
        <f t="shared" si="198"/>
        <v>11742365</v>
      </c>
      <c r="AU354" s="57">
        <v>543950</v>
      </c>
      <c r="AV354" s="58">
        <v>562364</v>
      </c>
      <c r="AW354" s="35"/>
      <c r="AX354" s="7">
        <f t="shared" si="191"/>
        <v>1286839771</v>
      </c>
      <c r="AY354" s="65">
        <f t="shared" si="204"/>
        <v>81651377</v>
      </c>
      <c r="AZ354" s="66">
        <f t="shared" si="205"/>
        <v>85035505</v>
      </c>
      <c r="BA354" s="35"/>
      <c r="BB354" s="7">
        <f t="shared" si="180"/>
        <v>236.36476177056704</v>
      </c>
      <c r="BC354" s="4">
        <f t="shared" si="181"/>
        <v>272.65664160401002</v>
      </c>
      <c r="BD354" s="9">
        <f t="shared" si="182"/>
        <v>284.59716599190284</v>
      </c>
      <c r="BE354" s="35"/>
      <c r="BF354" s="41">
        <f t="shared" si="199"/>
        <v>5.7706240666642344E-2</v>
      </c>
      <c r="BG354" s="43">
        <f t="shared" si="200"/>
        <v>6.6566562891604009E-2</v>
      </c>
      <c r="BH354" s="44">
        <f t="shared" si="201"/>
        <v>6.9481729978491905E-2</v>
      </c>
      <c r="BI354" s="35"/>
      <c r="BJ354" s="73" t="s">
        <v>47</v>
      </c>
      <c r="BK354" s="57"/>
      <c r="BL354" s="58"/>
      <c r="BM354" s="35"/>
      <c r="BN354" s="56"/>
      <c r="BO354" s="57"/>
      <c r="BP354" s="58"/>
      <c r="BQ354" s="35"/>
      <c r="BR354" s="56"/>
      <c r="BS354" s="57"/>
      <c r="BT354" s="58"/>
      <c r="BU354" s="35"/>
      <c r="BV354" s="56"/>
      <c r="BW354" s="57"/>
      <c r="BX354" s="58"/>
    </row>
    <row r="355" spans="1:76" x14ac:dyDescent="0.2">
      <c r="A355" s="4">
        <f t="shared" si="192"/>
        <v>3490000</v>
      </c>
      <c r="B355" s="4">
        <f t="shared" si="189"/>
        <v>3500000</v>
      </c>
      <c r="D355" s="7">
        <f t="shared" si="193"/>
        <v>10000</v>
      </c>
      <c r="E355" s="57">
        <v>6595</v>
      </c>
      <c r="F355" s="9">
        <f t="shared" si="183"/>
        <v>3405</v>
      </c>
      <c r="G355" s="58">
        <v>142159</v>
      </c>
      <c r="H355" s="9">
        <f t="shared" si="184"/>
        <v>21.555572403335862</v>
      </c>
      <c r="I355" s="9">
        <f t="shared" si="185"/>
        <v>14.2159</v>
      </c>
      <c r="J355" s="4"/>
      <c r="K355" s="59">
        <v>4786</v>
      </c>
      <c r="L355" s="27">
        <f t="shared" si="194"/>
        <v>5214</v>
      </c>
      <c r="M355" s="57">
        <v>44670</v>
      </c>
      <c r="N355" s="30">
        <f t="shared" si="195"/>
        <v>-44655.784099999997</v>
      </c>
      <c r="O355" s="35"/>
      <c r="P355" s="7">
        <f t="shared" si="196"/>
        <v>49456</v>
      </c>
      <c r="Q355" s="57">
        <v>1991</v>
      </c>
      <c r="R355" s="58">
        <v>1669</v>
      </c>
      <c r="S355" s="4"/>
      <c r="T355" s="59">
        <v>189167</v>
      </c>
      <c r="U355" s="58">
        <v>1253176</v>
      </c>
      <c r="V355" s="35"/>
      <c r="W355" s="7">
        <f t="shared" si="197"/>
        <v>1442343</v>
      </c>
      <c r="X355" s="57">
        <v>540760</v>
      </c>
      <c r="Y355" s="58">
        <v>453968</v>
      </c>
      <c r="AA355" s="7">
        <f t="shared" si="186"/>
        <v>29.164166127466839</v>
      </c>
      <c r="AB355" s="4">
        <f t="shared" si="187"/>
        <v>271.60220994475139</v>
      </c>
      <c r="AC355" s="9">
        <f t="shared" si="188"/>
        <v>272</v>
      </c>
      <c r="AE355" s="7">
        <f t="shared" si="190"/>
        <v>279451151</v>
      </c>
      <c r="AF355" s="4">
        <f t="shared" si="202"/>
        <v>179485120</v>
      </c>
      <c r="AG355" s="9">
        <f t="shared" si="203"/>
        <v>72567152</v>
      </c>
      <c r="AI355" s="47">
        <f t="shared" si="174"/>
        <v>0.20219993529602071</v>
      </c>
      <c r="AJ355" s="48">
        <f t="shared" si="175"/>
        <v>5.022601707684581</v>
      </c>
      <c r="AK355" s="49">
        <f t="shared" si="176"/>
        <v>5.9916117435590177</v>
      </c>
      <c r="AM355" s="47">
        <f t="shared" si="177"/>
        <v>0.13335085732772564</v>
      </c>
      <c r="AN355" s="48">
        <f t="shared" si="178"/>
        <v>3.3124058262179807</v>
      </c>
      <c r="AO355" s="49">
        <f t="shared" si="179"/>
        <v>3.9514679448771721</v>
      </c>
      <c r="AQ355" s="59">
        <v>444407</v>
      </c>
      <c r="AR355" s="58">
        <v>11308688</v>
      </c>
      <c r="AS355" s="35"/>
      <c r="AT355" s="7">
        <f t="shared" si="198"/>
        <v>11753095</v>
      </c>
      <c r="AU355" s="57">
        <v>457892</v>
      </c>
      <c r="AV355" s="58">
        <v>460871</v>
      </c>
      <c r="AW355" s="35"/>
      <c r="AX355" s="7">
        <f t="shared" si="191"/>
        <v>1298592866</v>
      </c>
      <c r="AY355" s="65">
        <f t="shared" si="204"/>
        <v>82109269</v>
      </c>
      <c r="AZ355" s="66">
        <f t="shared" si="205"/>
        <v>85496376</v>
      </c>
      <c r="BA355" s="35"/>
      <c r="BB355" s="7">
        <f t="shared" si="180"/>
        <v>237.64750485279845</v>
      </c>
      <c r="BC355" s="4">
        <f t="shared" si="181"/>
        <v>229.98091411351081</v>
      </c>
      <c r="BD355" s="9">
        <f t="shared" si="182"/>
        <v>276.13600958657878</v>
      </c>
      <c r="BE355" s="35"/>
      <c r="BF355" s="41">
        <f t="shared" si="199"/>
        <v>5.8019410364452746E-2</v>
      </c>
      <c r="BG355" s="43">
        <f t="shared" si="200"/>
        <v>5.6147684109743849E-2</v>
      </c>
      <c r="BH355" s="44">
        <f t="shared" si="201"/>
        <v>6.7416017965473335E-2</v>
      </c>
      <c r="BI355" s="35"/>
      <c r="BJ355" s="73" t="s">
        <v>47</v>
      </c>
      <c r="BK355" s="57"/>
      <c r="BL355" s="58"/>
      <c r="BM355" s="35"/>
      <c r="BN355" s="56"/>
      <c r="BO355" s="57"/>
      <c r="BP355" s="58"/>
      <c r="BQ355" s="35"/>
      <c r="BR355" s="56"/>
      <c r="BS355" s="57"/>
      <c r="BT355" s="58"/>
      <c r="BU355" s="35"/>
      <c r="BV355" s="56"/>
      <c r="BW355" s="57"/>
      <c r="BX355" s="58"/>
    </row>
    <row r="356" spans="1:76" x14ac:dyDescent="0.2">
      <c r="A356" s="4">
        <f t="shared" si="192"/>
        <v>3500000</v>
      </c>
      <c r="B356" s="4">
        <f t="shared" si="189"/>
        <v>3510000</v>
      </c>
      <c r="D356" s="7">
        <f t="shared" si="193"/>
        <v>10000</v>
      </c>
      <c r="E356" s="57">
        <v>7004</v>
      </c>
      <c r="F356" s="9">
        <f t="shared" si="183"/>
        <v>2996</v>
      </c>
      <c r="G356" s="58">
        <v>129042</v>
      </c>
      <c r="H356" s="9">
        <f t="shared" si="184"/>
        <v>18.424043403769275</v>
      </c>
      <c r="I356" s="9">
        <f t="shared" si="185"/>
        <v>12.904199999999999</v>
      </c>
      <c r="J356" s="4"/>
      <c r="K356" s="59">
        <v>5100</v>
      </c>
      <c r="L356" s="27">
        <f t="shared" si="194"/>
        <v>4900</v>
      </c>
      <c r="M356" s="57">
        <v>44374</v>
      </c>
      <c r="N356" s="30">
        <f t="shared" si="195"/>
        <v>-44361.095800000003</v>
      </c>
      <c r="O356" s="35"/>
      <c r="P356" s="7">
        <f t="shared" si="196"/>
        <v>49474</v>
      </c>
      <c r="Q356" s="57">
        <v>1996</v>
      </c>
      <c r="R356" s="58">
        <v>1662</v>
      </c>
      <c r="S356" s="4"/>
      <c r="T356" s="59">
        <v>186133</v>
      </c>
      <c r="U356" s="58">
        <v>1332976</v>
      </c>
      <c r="V356" s="35"/>
      <c r="W356" s="7">
        <f t="shared" si="197"/>
        <v>1519109</v>
      </c>
      <c r="X356" s="57">
        <v>542040</v>
      </c>
      <c r="Y356" s="58">
        <v>452064</v>
      </c>
      <c r="AA356" s="7">
        <f t="shared" si="186"/>
        <v>30.705198690221128</v>
      </c>
      <c r="AB356" s="4">
        <f t="shared" si="187"/>
        <v>271.56312625250501</v>
      </c>
      <c r="AC356" s="9">
        <f t="shared" si="188"/>
        <v>272</v>
      </c>
      <c r="AE356" s="7">
        <f t="shared" si="190"/>
        <v>280970260</v>
      </c>
      <c r="AF356" s="4">
        <f t="shared" si="202"/>
        <v>180027160</v>
      </c>
      <c r="AG356" s="9">
        <f t="shared" si="203"/>
        <v>73019216</v>
      </c>
      <c r="AI356" s="47">
        <f t="shared" si="174"/>
        <v>0.20212636940615272</v>
      </c>
      <c r="AJ356" s="48">
        <f t="shared" si="175"/>
        <v>5.0100200400801604</v>
      </c>
      <c r="AK356" s="49">
        <f t="shared" si="176"/>
        <v>6.0168471720818291</v>
      </c>
      <c r="AM356" s="47">
        <f t="shared" si="177"/>
        <v>0.14156930913206936</v>
      </c>
      <c r="AN356" s="48">
        <f t="shared" si="178"/>
        <v>3.5090180360721441</v>
      </c>
      <c r="AO356" s="49">
        <f t="shared" si="179"/>
        <v>4.2141997593261129</v>
      </c>
      <c r="AQ356" s="59">
        <v>434687</v>
      </c>
      <c r="AR356" s="58">
        <v>11326496</v>
      </c>
      <c r="AS356" s="35"/>
      <c r="AT356" s="7">
        <f t="shared" si="198"/>
        <v>11761183</v>
      </c>
      <c r="AU356" s="57">
        <v>447624</v>
      </c>
      <c r="AV356" s="58">
        <v>447815</v>
      </c>
      <c r="AW356" s="35"/>
      <c r="AX356" s="7">
        <f t="shared" si="191"/>
        <v>1310354049</v>
      </c>
      <c r="AY356" s="65">
        <f t="shared" si="204"/>
        <v>82556893</v>
      </c>
      <c r="AZ356" s="66">
        <f t="shared" si="205"/>
        <v>85944191</v>
      </c>
      <c r="BA356" s="35"/>
      <c r="BB356" s="7">
        <f t="shared" si="180"/>
        <v>237.72452197113634</v>
      </c>
      <c r="BC356" s="4">
        <f t="shared" si="181"/>
        <v>224.26052104208418</v>
      </c>
      <c r="BD356" s="9">
        <f t="shared" si="182"/>
        <v>269.44344163658241</v>
      </c>
      <c r="BE356" s="35"/>
      <c r="BF356" s="41">
        <f t="shared" si="199"/>
        <v>5.8038213371859458E-2</v>
      </c>
      <c r="BG356" s="43">
        <f t="shared" si="200"/>
        <v>5.4751103770040083E-2</v>
      </c>
      <c r="BH356" s="44">
        <f t="shared" si="201"/>
        <v>6.5782090243306252E-2</v>
      </c>
      <c r="BI356" s="35"/>
      <c r="BJ356" s="73" t="s">
        <v>47</v>
      </c>
      <c r="BK356" s="57"/>
      <c r="BL356" s="58"/>
      <c r="BM356" s="35"/>
      <c r="BN356" s="56"/>
      <c r="BO356" s="57"/>
      <c r="BP356" s="58"/>
      <c r="BQ356" s="35"/>
      <c r="BR356" s="56"/>
      <c r="BS356" s="57"/>
      <c r="BT356" s="58"/>
      <c r="BU356" s="35"/>
      <c r="BV356" s="56"/>
      <c r="BW356" s="57"/>
      <c r="BX356" s="58"/>
    </row>
    <row r="357" spans="1:76" x14ac:dyDescent="0.2">
      <c r="A357" s="4">
        <f t="shared" si="192"/>
        <v>3510000</v>
      </c>
      <c r="B357" s="4">
        <f t="shared" si="189"/>
        <v>3520000</v>
      </c>
      <c r="D357" s="7">
        <f t="shared" si="193"/>
        <v>10000</v>
      </c>
      <c r="E357" s="57">
        <v>7146</v>
      </c>
      <c r="F357" s="9">
        <f t="shared" si="183"/>
        <v>2854</v>
      </c>
      <c r="G357" s="58">
        <v>128454</v>
      </c>
      <c r="H357" s="9">
        <f t="shared" si="184"/>
        <v>17.97565071368598</v>
      </c>
      <c r="I357" s="9">
        <f t="shared" si="185"/>
        <v>12.8454</v>
      </c>
      <c r="J357" s="4"/>
      <c r="K357" s="59">
        <v>5133</v>
      </c>
      <c r="L357" s="27">
        <f t="shared" si="194"/>
        <v>4867</v>
      </c>
      <c r="M357" s="57">
        <v>43412</v>
      </c>
      <c r="N357" s="30">
        <f t="shared" si="195"/>
        <v>-43399.154600000002</v>
      </c>
      <c r="O357" s="35"/>
      <c r="P357" s="7">
        <f t="shared" si="196"/>
        <v>48545</v>
      </c>
      <c r="Q357" s="57">
        <v>2000</v>
      </c>
      <c r="R357" s="58">
        <v>1673</v>
      </c>
      <c r="S357" s="4"/>
      <c r="T357" s="59">
        <v>193893</v>
      </c>
      <c r="U357" s="58">
        <v>1343968</v>
      </c>
      <c r="V357" s="35"/>
      <c r="W357" s="7">
        <f t="shared" si="197"/>
        <v>1537861</v>
      </c>
      <c r="X357" s="57">
        <v>543144</v>
      </c>
      <c r="Y357" s="58">
        <v>455056</v>
      </c>
      <c r="AA357" s="7">
        <f t="shared" si="186"/>
        <v>31.679081264805852</v>
      </c>
      <c r="AB357" s="4">
        <f t="shared" si="187"/>
        <v>271.572</v>
      </c>
      <c r="AC357" s="9">
        <f t="shared" si="188"/>
        <v>272</v>
      </c>
      <c r="AE357" s="7">
        <f t="shared" si="190"/>
        <v>282508121</v>
      </c>
      <c r="AF357" s="4">
        <f t="shared" si="202"/>
        <v>180570304</v>
      </c>
      <c r="AG357" s="9">
        <f t="shared" si="203"/>
        <v>73474272</v>
      </c>
      <c r="AI357" s="47">
        <f t="shared" si="174"/>
        <v>0.20599443815016993</v>
      </c>
      <c r="AJ357" s="48">
        <f t="shared" si="175"/>
        <v>5</v>
      </c>
      <c r="AK357" s="49">
        <f t="shared" si="176"/>
        <v>5.9772863120143453</v>
      </c>
      <c r="AM357" s="47">
        <f t="shared" si="177"/>
        <v>0.14720362550211144</v>
      </c>
      <c r="AN357" s="48">
        <f t="shared" si="178"/>
        <v>3.573</v>
      </c>
      <c r="AO357" s="49">
        <f t="shared" si="179"/>
        <v>4.2713687985654509</v>
      </c>
      <c r="AQ357" s="59">
        <v>430961</v>
      </c>
      <c r="AR357" s="58">
        <v>11057536</v>
      </c>
      <c r="AS357" s="35"/>
      <c r="AT357" s="7">
        <f t="shared" si="198"/>
        <v>11488497</v>
      </c>
      <c r="AU357" s="57">
        <v>451955</v>
      </c>
      <c r="AV357" s="58">
        <v>452290</v>
      </c>
      <c r="AW357" s="35"/>
      <c r="AX357" s="7">
        <f t="shared" si="191"/>
        <v>1321842546</v>
      </c>
      <c r="AY357" s="65">
        <f t="shared" si="204"/>
        <v>83008848</v>
      </c>
      <c r="AZ357" s="66">
        <f t="shared" si="205"/>
        <v>86396481</v>
      </c>
      <c r="BA357" s="35"/>
      <c r="BB357" s="7">
        <f t="shared" si="180"/>
        <v>236.65664847049129</v>
      </c>
      <c r="BC357" s="4">
        <f t="shared" si="181"/>
        <v>225.97749999999999</v>
      </c>
      <c r="BD357" s="9">
        <f t="shared" si="182"/>
        <v>270.34668260609681</v>
      </c>
      <c r="BE357" s="35"/>
      <c r="BF357" s="41">
        <f t="shared" si="199"/>
        <v>5.7777502067991038E-2</v>
      </c>
      <c r="BG357" s="43">
        <f t="shared" si="200"/>
        <v>5.5170288085937498E-2</v>
      </c>
      <c r="BH357" s="44">
        <f t="shared" si="201"/>
        <v>6.6002608058129103E-2</v>
      </c>
      <c r="BI357" s="35"/>
      <c r="BJ357" s="73" t="s">
        <v>47</v>
      </c>
      <c r="BK357" s="57"/>
      <c r="BL357" s="58"/>
      <c r="BM357" s="35"/>
      <c r="BN357" s="56"/>
      <c r="BO357" s="57"/>
      <c r="BP357" s="58"/>
      <c r="BQ357" s="35"/>
      <c r="BR357" s="56"/>
      <c r="BS357" s="57"/>
      <c r="BT357" s="58"/>
      <c r="BU357" s="35"/>
      <c r="BV357" s="56"/>
      <c r="BW357" s="57"/>
      <c r="BX357" s="58"/>
    </row>
    <row r="358" spans="1:76" x14ac:dyDescent="0.2">
      <c r="A358" s="4">
        <f t="shared" si="192"/>
        <v>3520000</v>
      </c>
      <c r="B358" s="4">
        <f t="shared" si="189"/>
        <v>3530000</v>
      </c>
      <c r="D358" s="7">
        <f t="shared" si="193"/>
        <v>10000</v>
      </c>
      <c r="E358" s="57">
        <v>7380</v>
      </c>
      <c r="F358" s="9">
        <f t="shared" si="183"/>
        <v>2620</v>
      </c>
      <c r="G358" s="58">
        <v>147342</v>
      </c>
      <c r="H358" s="9">
        <f t="shared" si="184"/>
        <v>19.965040650406504</v>
      </c>
      <c r="I358" s="9">
        <f t="shared" si="185"/>
        <v>14.7342</v>
      </c>
      <c r="J358" s="4"/>
      <c r="K358" s="59">
        <v>5212</v>
      </c>
      <c r="L358" s="27">
        <f t="shared" si="194"/>
        <v>4788</v>
      </c>
      <c r="M358" s="57">
        <v>49486</v>
      </c>
      <c r="N358" s="30">
        <f t="shared" si="195"/>
        <v>-49471.265800000001</v>
      </c>
      <c r="O358" s="35"/>
      <c r="P358" s="7">
        <f t="shared" si="196"/>
        <v>54698</v>
      </c>
      <c r="Q358" s="57">
        <v>1996</v>
      </c>
      <c r="R358" s="58">
        <v>1849</v>
      </c>
      <c r="S358" s="4"/>
      <c r="T358" s="59">
        <v>203684</v>
      </c>
      <c r="U358" s="58">
        <v>1370056</v>
      </c>
      <c r="V358" s="35"/>
      <c r="W358" s="7">
        <f t="shared" si="197"/>
        <v>1573740</v>
      </c>
      <c r="X358" s="57">
        <v>542256</v>
      </c>
      <c r="Y358" s="58">
        <v>502928</v>
      </c>
      <c r="AA358" s="7">
        <f t="shared" si="186"/>
        <v>28.771435884310211</v>
      </c>
      <c r="AB358" s="4">
        <f t="shared" si="187"/>
        <v>271.67134268537075</v>
      </c>
      <c r="AC358" s="9">
        <f t="shared" si="188"/>
        <v>272</v>
      </c>
      <c r="AE358" s="7">
        <f t="shared" si="190"/>
        <v>284081861</v>
      </c>
      <c r="AF358" s="4">
        <f t="shared" si="202"/>
        <v>181112560</v>
      </c>
      <c r="AG358" s="9">
        <f t="shared" si="203"/>
        <v>73977200</v>
      </c>
      <c r="AI358" s="47">
        <f t="shared" si="174"/>
        <v>0.182822041025266</v>
      </c>
      <c r="AJ358" s="48">
        <f t="shared" si="175"/>
        <v>5.0100200400801604</v>
      </c>
      <c r="AK358" s="49">
        <f t="shared" si="176"/>
        <v>5.408328826392645</v>
      </c>
      <c r="AM358" s="47">
        <f t="shared" si="177"/>
        <v>0.13492266627664631</v>
      </c>
      <c r="AN358" s="48">
        <f t="shared" si="178"/>
        <v>3.6973947895791581</v>
      </c>
      <c r="AO358" s="49">
        <f t="shared" si="179"/>
        <v>3.9913466738777719</v>
      </c>
      <c r="AQ358" s="59">
        <v>480707</v>
      </c>
      <c r="AR358" s="58">
        <v>12525888</v>
      </c>
      <c r="AS358" s="35"/>
      <c r="AT358" s="7">
        <f t="shared" si="198"/>
        <v>13006595</v>
      </c>
      <c r="AU358" s="57">
        <v>505652</v>
      </c>
      <c r="AV358" s="58">
        <v>514488</v>
      </c>
      <c r="AW358" s="35"/>
      <c r="AX358" s="7">
        <f t="shared" si="191"/>
        <v>1334849141</v>
      </c>
      <c r="AY358" s="65">
        <f t="shared" si="204"/>
        <v>83514500</v>
      </c>
      <c r="AZ358" s="66">
        <f t="shared" si="205"/>
        <v>86910969</v>
      </c>
      <c r="BA358" s="35"/>
      <c r="BB358" s="7">
        <f t="shared" si="180"/>
        <v>237.78922446890198</v>
      </c>
      <c r="BC358" s="4">
        <f t="shared" si="181"/>
        <v>253.33266533066131</v>
      </c>
      <c r="BD358" s="9">
        <f t="shared" si="182"/>
        <v>278.25202812330991</v>
      </c>
      <c r="BE358" s="35"/>
      <c r="BF358" s="41">
        <f t="shared" si="199"/>
        <v>5.8054009880103022E-2</v>
      </c>
      <c r="BG358" s="43">
        <f t="shared" si="200"/>
        <v>6.1848795246743485E-2</v>
      </c>
      <c r="BH358" s="44">
        <f t="shared" si="201"/>
        <v>6.7932624053542459E-2</v>
      </c>
      <c r="BI358" s="35"/>
      <c r="BJ358" s="73" t="s">
        <v>47</v>
      </c>
      <c r="BK358" s="57"/>
      <c r="BL358" s="58"/>
      <c r="BM358" s="35"/>
      <c r="BN358" s="56"/>
      <c r="BO358" s="57"/>
      <c r="BP358" s="58"/>
      <c r="BQ358" s="35"/>
      <c r="BR358" s="56"/>
      <c r="BS358" s="57"/>
      <c r="BT358" s="58"/>
      <c r="BU358" s="35"/>
      <c r="BV358" s="56"/>
      <c r="BW358" s="57"/>
      <c r="BX358" s="58"/>
    </row>
    <row r="359" spans="1:76" x14ac:dyDescent="0.2">
      <c r="A359" s="4">
        <f t="shared" si="192"/>
        <v>3530000</v>
      </c>
      <c r="B359" s="4">
        <f t="shared" si="189"/>
        <v>3540000</v>
      </c>
      <c r="D359" s="7">
        <f t="shared" si="193"/>
        <v>10000</v>
      </c>
      <c r="E359" s="57">
        <v>7119</v>
      </c>
      <c r="F359" s="9">
        <f t="shared" si="183"/>
        <v>2881</v>
      </c>
      <c r="G359" s="58">
        <v>136726</v>
      </c>
      <c r="H359" s="9">
        <f t="shared" si="184"/>
        <v>19.205787329681137</v>
      </c>
      <c r="I359" s="9">
        <f t="shared" si="185"/>
        <v>13.672599999999999</v>
      </c>
      <c r="J359" s="4"/>
      <c r="K359" s="59">
        <v>5184</v>
      </c>
      <c r="L359" s="27">
        <f t="shared" si="194"/>
        <v>4816</v>
      </c>
      <c r="M359" s="57">
        <v>46120</v>
      </c>
      <c r="N359" s="30">
        <f t="shared" si="195"/>
        <v>-46106.327400000002</v>
      </c>
      <c r="O359" s="35"/>
      <c r="P359" s="7">
        <f t="shared" si="196"/>
        <v>51304</v>
      </c>
      <c r="Q359" s="57">
        <v>1998</v>
      </c>
      <c r="R359" s="58">
        <v>1737</v>
      </c>
      <c r="S359" s="4"/>
      <c r="T359" s="59">
        <v>212856</v>
      </c>
      <c r="U359" s="58">
        <v>1363648</v>
      </c>
      <c r="V359" s="35"/>
      <c r="W359" s="7">
        <f t="shared" si="197"/>
        <v>1576504</v>
      </c>
      <c r="X359" s="57">
        <v>542696</v>
      </c>
      <c r="Y359" s="58">
        <v>472464</v>
      </c>
      <c r="AA359" s="7">
        <f t="shared" si="186"/>
        <v>30.728676126617806</v>
      </c>
      <c r="AB359" s="4">
        <f t="shared" si="187"/>
        <v>271.61961961961964</v>
      </c>
      <c r="AC359" s="9">
        <f t="shared" si="188"/>
        <v>272</v>
      </c>
      <c r="AE359" s="7">
        <f t="shared" si="190"/>
        <v>285658365</v>
      </c>
      <c r="AF359" s="4">
        <f t="shared" si="202"/>
        <v>181655256</v>
      </c>
      <c r="AG359" s="9">
        <f t="shared" si="203"/>
        <v>74449664</v>
      </c>
      <c r="AI359" s="47">
        <f t="shared" si="174"/>
        <v>0.19491657570559801</v>
      </c>
      <c r="AJ359" s="48">
        <f t="shared" si="175"/>
        <v>5.005005005005005</v>
      </c>
      <c r="AK359" s="49">
        <f t="shared" si="176"/>
        <v>5.7570523891767413</v>
      </c>
      <c r="AM359" s="47">
        <f t="shared" si="177"/>
        <v>0.13876111024481522</v>
      </c>
      <c r="AN359" s="48">
        <f t="shared" si="178"/>
        <v>3.5630630630630629</v>
      </c>
      <c r="AO359" s="49">
        <f t="shared" si="179"/>
        <v>4.0984455958549226</v>
      </c>
      <c r="AQ359" s="59">
        <v>468210</v>
      </c>
      <c r="AR359" s="58">
        <v>11759256</v>
      </c>
      <c r="AS359" s="35"/>
      <c r="AT359" s="7">
        <f t="shared" si="198"/>
        <v>12227466</v>
      </c>
      <c r="AU359" s="57">
        <v>475695</v>
      </c>
      <c r="AV359" s="58">
        <v>479082</v>
      </c>
      <c r="AW359" s="35"/>
      <c r="AX359" s="7">
        <f t="shared" si="191"/>
        <v>1347076607</v>
      </c>
      <c r="AY359" s="65">
        <f t="shared" si="204"/>
        <v>83990195</v>
      </c>
      <c r="AZ359" s="66">
        <f t="shared" si="205"/>
        <v>87390051</v>
      </c>
      <c r="BA359" s="35"/>
      <c r="BB359" s="7">
        <f t="shared" si="180"/>
        <v>238.33358022766257</v>
      </c>
      <c r="BC359" s="4">
        <f t="shared" si="181"/>
        <v>238.08558558558559</v>
      </c>
      <c r="BD359" s="9">
        <f t="shared" si="182"/>
        <v>275.81001727115716</v>
      </c>
      <c r="BE359" s="35"/>
      <c r="BF359" s="41">
        <f t="shared" si="199"/>
        <v>5.8186909235269181E-2</v>
      </c>
      <c r="BG359" s="43">
        <f t="shared" si="200"/>
        <v>5.8126363668355857E-2</v>
      </c>
      <c r="BH359" s="44">
        <f t="shared" si="201"/>
        <v>6.7336429997841105E-2</v>
      </c>
      <c r="BI359" s="35"/>
      <c r="BJ359" s="73" t="s">
        <v>47</v>
      </c>
      <c r="BK359" s="57"/>
      <c r="BL359" s="58"/>
      <c r="BM359" s="35"/>
      <c r="BN359" s="56"/>
      <c r="BO359" s="57"/>
      <c r="BP359" s="58"/>
      <c r="BQ359" s="35"/>
      <c r="BR359" s="56"/>
      <c r="BS359" s="57"/>
      <c r="BT359" s="58"/>
      <c r="BU359" s="35"/>
      <c r="BV359" s="56"/>
      <c r="BW359" s="57"/>
      <c r="BX359" s="58"/>
    </row>
    <row r="360" spans="1:76" x14ac:dyDescent="0.2">
      <c r="A360" s="4">
        <f t="shared" si="192"/>
        <v>3540000</v>
      </c>
      <c r="B360" s="4">
        <f t="shared" si="189"/>
        <v>3550000</v>
      </c>
      <c r="D360" s="7">
        <f t="shared" si="193"/>
        <v>10000</v>
      </c>
      <c r="E360" s="57">
        <v>6909</v>
      </c>
      <c r="F360" s="9">
        <f t="shared" si="183"/>
        <v>3091</v>
      </c>
      <c r="G360" s="58">
        <v>121087</v>
      </c>
      <c r="H360" s="9">
        <f t="shared" si="184"/>
        <v>17.525980605007959</v>
      </c>
      <c r="I360" s="9">
        <f t="shared" si="185"/>
        <v>12.108700000000001</v>
      </c>
      <c r="J360" s="4"/>
      <c r="K360" s="59">
        <v>5199</v>
      </c>
      <c r="L360" s="27">
        <f t="shared" si="194"/>
        <v>4801</v>
      </c>
      <c r="M360" s="57">
        <v>46505</v>
      </c>
      <c r="N360" s="30">
        <f t="shared" si="195"/>
        <v>-46492.891300000003</v>
      </c>
      <c r="O360" s="35"/>
      <c r="P360" s="7">
        <f t="shared" si="196"/>
        <v>51704</v>
      </c>
      <c r="Q360" s="57">
        <v>1996</v>
      </c>
      <c r="R360" s="58">
        <v>1581</v>
      </c>
      <c r="S360" s="4"/>
      <c r="T360" s="59">
        <v>204863</v>
      </c>
      <c r="U360" s="58">
        <v>1362096</v>
      </c>
      <c r="V360" s="35"/>
      <c r="W360" s="7">
        <f t="shared" si="197"/>
        <v>1566959</v>
      </c>
      <c r="X360" s="57">
        <v>541896</v>
      </c>
      <c r="Y360" s="58">
        <v>430032</v>
      </c>
      <c r="AA360" s="7">
        <f t="shared" si="186"/>
        <v>30.306339935014698</v>
      </c>
      <c r="AB360" s="4">
        <f t="shared" si="187"/>
        <v>271.49098196392788</v>
      </c>
      <c r="AC360" s="9">
        <f t="shared" si="188"/>
        <v>272</v>
      </c>
      <c r="AE360" s="7">
        <f t="shared" si="190"/>
        <v>287225324</v>
      </c>
      <c r="AF360" s="4">
        <f t="shared" si="202"/>
        <v>182197152</v>
      </c>
      <c r="AG360" s="9">
        <f t="shared" si="203"/>
        <v>74879696</v>
      </c>
      <c r="AI360" s="47">
        <f t="shared" si="174"/>
        <v>0.1934086337614111</v>
      </c>
      <c r="AJ360" s="48">
        <f t="shared" si="175"/>
        <v>5.0100200400801604</v>
      </c>
      <c r="AK360" s="49">
        <f t="shared" si="176"/>
        <v>6.3251106894370652</v>
      </c>
      <c r="AM360" s="47">
        <f t="shared" si="177"/>
        <v>0.13362602506575894</v>
      </c>
      <c r="AN360" s="48">
        <f t="shared" si="178"/>
        <v>3.4614228456913829</v>
      </c>
      <c r="AO360" s="49">
        <f t="shared" si="179"/>
        <v>4.3700189753320684</v>
      </c>
      <c r="AQ360" s="59">
        <v>446164</v>
      </c>
      <c r="AR360" s="58">
        <v>11888832</v>
      </c>
      <c r="AS360" s="35"/>
      <c r="AT360" s="7">
        <f t="shared" si="198"/>
        <v>12334996</v>
      </c>
      <c r="AU360" s="57">
        <v>429068</v>
      </c>
      <c r="AV360" s="58">
        <v>424297</v>
      </c>
      <c r="AW360" s="35"/>
      <c r="AX360" s="7">
        <f t="shared" si="191"/>
        <v>1359411603</v>
      </c>
      <c r="AY360" s="65">
        <f t="shared" si="204"/>
        <v>84419263</v>
      </c>
      <c r="AZ360" s="66">
        <f t="shared" si="205"/>
        <v>87814348</v>
      </c>
      <c r="BA360" s="35"/>
      <c r="BB360" s="7">
        <f t="shared" si="180"/>
        <v>238.5694723812471</v>
      </c>
      <c r="BC360" s="4">
        <f t="shared" si="181"/>
        <v>214.96392785571143</v>
      </c>
      <c r="BD360" s="9">
        <f t="shared" si="182"/>
        <v>268.37254901960785</v>
      </c>
      <c r="BE360" s="35"/>
      <c r="BF360" s="41">
        <f t="shared" si="199"/>
        <v>5.8244500093077904E-2</v>
      </c>
      <c r="BG360" s="43">
        <f t="shared" si="200"/>
        <v>5.2481427699148299E-2</v>
      </c>
      <c r="BH360" s="44">
        <f t="shared" si="201"/>
        <v>6.5520641850490197E-2</v>
      </c>
      <c r="BI360" s="35"/>
      <c r="BJ360" s="73" t="s">
        <v>47</v>
      </c>
      <c r="BK360" s="57"/>
      <c r="BL360" s="58"/>
      <c r="BM360" s="35"/>
      <c r="BN360" s="56"/>
      <c r="BO360" s="57"/>
      <c r="BP360" s="58"/>
      <c r="BQ360" s="35"/>
      <c r="BR360" s="56"/>
      <c r="BS360" s="57"/>
      <c r="BT360" s="58"/>
      <c r="BU360" s="35"/>
      <c r="BV360" s="56"/>
      <c r="BW360" s="57"/>
      <c r="BX360" s="58"/>
    </row>
    <row r="361" spans="1:76" x14ac:dyDescent="0.2">
      <c r="A361" s="4">
        <f t="shared" si="192"/>
        <v>3550000</v>
      </c>
      <c r="B361" s="4">
        <f t="shared" si="189"/>
        <v>3560000</v>
      </c>
      <c r="D361" s="7">
        <f t="shared" si="193"/>
        <v>10000</v>
      </c>
      <c r="E361" s="57">
        <v>7076</v>
      </c>
      <c r="F361" s="9">
        <f t="shared" si="183"/>
        <v>2924</v>
      </c>
      <c r="G361" s="58">
        <v>131016</v>
      </c>
      <c r="H361" s="9">
        <f t="shared" si="184"/>
        <v>18.515545505935556</v>
      </c>
      <c r="I361" s="9">
        <f t="shared" si="185"/>
        <v>13.101599999999999</v>
      </c>
      <c r="J361" s="4"/>
      <c r="K361" s="59">
        <v>5274</v>
      </c>
      <c r="L361" s="27">
        <f t="shared" si="194"/>
        <v>4726</v>
      </c>
      <c r="M361" s="57">
        <v>46661</v>
      </c>
      <c r="N361" s="30">
        <f t="shared" si="195"/>
        <v>-46647.898399999998</v>
      </c>
      <c r="O361" s="35"/>
      <c r="P361" s="7">
        <f t="shared" si="196"/>
        <v>51935</v>
      </c>
      <c r="Q361" s="57">
        <v>1997</v>
      </c>
      <c r="R361" s="58">
        <v>1789</v>
      </c>
      <c r="S361" s="4"/>
      <c r="T361" s="59">
        <v>241596</v>
      </c>
      <c r="U361" s="58">
        <v>1386768</v>
      </c>
      <c r="V361" s="35"/>
      <c r="W361" s="7">
        <f t="shared" si="197"/>
        <v>1628364</v>
      </c>
      <c r="X361" s="57">
        <v>542312</v>
      </c>
      <c r="Y361" s="58">
        <v>486608</v>
      </c>
      <c r="AA361" s="7">
        <f t="shared" si="186"/>
        <v>31.353884663521711</v>
      </c>
      <c r="AB361" s="4">
        <f t="shared" si="187"/>
        <v>271.56334501752627</v>
      </c>
      <c r="AC361" s="9">
        <f t="shared" si="188"/>
        <v>272</v>
      </c>
      <c r="AE361" s="7">
        <f t="shared" si="190"/>
        <v>288853688</v>
      </c>
      <c r="AF361" s="4">
        <f t="shared" si="202"/>
        <v>182739464</v>
      </c>
      <c r="AG361" s="9">
        <f t="shared" si="203"/>
        <v>75366304</v>
      </c>
      <c r="AI361" s="47">
        <f t="shared" si="174"/>
        <v>0.19254837777991721</v>
      </c>
      <c r="AJ361" s="48">
        <f t="shared" si="175"/>
        <v>5.0075112669003508</v>
      </c>
      <c r="AK361" s="49">
        <f t="shared" si="176"/>
        <v>5.5897149245388489</v>
      </c>
      <c r="AM361" s="47">
        <f t="shared" si="177"/>
        <v>0.13624723211706941</v>
      </c>
      <c r="AN361" s="48">
        <f t="shared" si="178"/>
        <v>3.5433149724586879</v>
      </c>
      <c r="AO361" s="49">
        <f t="shared" si="179"/>
        <v>3.9552822806036891</v>
      </c>
      <c r="AQ361" s="59">
        <v>462965</v>
      </c>
      <c r="AR361" s="58">
        <v>11950392</v>
      </c>
      <c r="AS361" s="35"/>
      <c r="AT361" s="7">
        <f t="shared" si="198"/>
        <v>12413357</v>
      </c>
      <c r="AU361" s="57">
        <v>484609</v>
      </c>
      <c r="AV361" s="58">
        <v>489191</v>
      </c>
      <c r="AW361" s="35"/>
      <c r="AX361" s="7">
        <f t="shared" si="191"/>
        <v>1371824960</v>
      </c>
      <c r="AY361" s="65">
        <f t="shared" si="204"/>
        <v>84903872</v>
      </c>
      <c r="AZ361" s="66">
        <f t="shared" si="205"/>
        <v>88303539</v>
      </c>
      <c r="BA361" s="35"/>
      <c r="BB361" s="7">
        <f t="shared" si="180"/>
        <v>239.01717531529798</v>
      </c>
      <c r="BC361" s="4">
        <f t="shared" si="181"/>
        <v>242.6685027541312</v>
      </c>
      <c r="BD361" s="9">
        <f t="shared" si="182"/>
        <v>273.44382336500837</v>
      </c>
      <c r="BE361" s="35"/>
      <c r="BF361" s="41">
        <f t="shared" si="199"/>
        <v>5.835380256721142E-2</v>
      </c>
      <c r="BG361" s="43">
        <f t="shared" si="200"/>
        <v>5.9245239930207812E-2</v>
      </c>
      <c r="BH361" s="44">
        <f t="shared" si="201"/>
        <v>6.6758745938722747E-2</v>
      </c>
      <c r="BI361" s="35"/>
      <c r="BJ361" s="73" t="s">
        <v>47</v>
      </c>
      <c r="BK361" s="57"/>
      <c r="BL361" s="58"/>
      <c r="BM361" s="35"/>
      <c r="BN361" s="56"/>
      <c r="BO361" s="57"/>
      <c r="BP361" s="58"/>
      <c r="BQ361" s="35"/>
      <c r="BR361" s="56"/>
      <c r="BS361" s="57"/>
      <c r="BT361" s="58"/>
      <c r="BU361" s="35"/>
      <c r="BV361" s="56"/>
      <c r="BW361" s="57"/>
      <c r="BX361" s="58"/>
    </row>
    <row r="362" spans="1:76" x14ac:dyDescent="0.2">
      <c r="A362" s="4">
        <f t="shared" si="192"/>
        <v>3560000</v>
      </c>
      <c r="B362" s="4">
        <f t="shared" si="189"/>
        <v>3570000</v>
      </c>
      <c r="D362" s="7">
        <f t="shared" si="193"/>
        <v>10000</v>
      </c>
      <c r="E362" s="57">
        <v>7292</v>
      </c>
      <c r="F362" s="9">
        <f t="shared" si="183"/>
        <v>2708</v>
      </c>
      <c r="G362" s="58">
        <v>152443</v>
      </c>
      <c r="H362" s="9">
        <f t="shared" si="184"/>
        <v>20.905512890839276</v>
      </c>
      <c r="I362" s="9">
        <f t="shared" si="185"/>
        <v>15.244300000000001</v>
      </c>
      <c r="J362" s="4"/>
      <c r="K362" s="59">
        <v>5496</v>
      </c>
      <c r="L362" s="27">
        <f t="shared" si="194"/>
        <v>4504</v>
      </c>
      <c r="M362" s="57">
        <v>57826</v>
      </c>
      <c r="N362" s="30">
        <f t="shared" si="195"/>
        <v>-57810.755700000002</v>
      </c>
      <c r="O362" s="35"/>
      <c r="P362" s="7">
        <f t="shared" si="196"/>
        <v>63322</v>
      </c>
      <c r="Q362" s="57">
        <v>2000</v>
      </c>
      <c r="R362" s="58">
        <v>1952</v>
      </c>
      <c r="S362" s="4"/>
      <c r="T362" s="59">
        <v>289770</v>
      </c>
      <c r="U362" s="58">
        <v>1445976</v>
      </c>
      <c r="V362" s="35"/>
      <c r="W362" s="7">
        <f t="shared" si="197"/>
        <v>1735746</v>
      </c>
      <c r="X362" s="57">
        <v>543368</v>
      </c>
      <c r="Y362" s="58">
        <v>530944</v>
      </c>
      <c r="AA362" s="7">
        <f t="shared" si="186"/>
        <v>27.411420991124729</v>
      </c>
      <c r="AB362" s="4">
        <f t="shared" si="187"/>
        <v>271.68400000000003</v>
      </c>
      <c r="AC362" s="9">
        <f t="shared" si="188"/>
        <v>272</v>
      </c>
      <c r="AE362" s="7">
        <f t="shared" si="190"/>
        <v>290589434</v>
      </c>
      <c r="AF362" s="4">
        <f t="shared" si="202"/>
        <v>183282832</v>
      </c>
      <c r="AG362" s="9">
        <f t="shared" si="203"/>
        <v>75897248</v>
      </c>
      <c r="AI362" s="47">
        <f t="shared" si="174"/>
        <v>0.15792299674678625</v>
      </c>
      <c r="AJ362" s="48">
        <f t="shared" si="175"/>
        <v>5</v>
      </c>
      <c r="AK362" s="49">
        <f t="shared" si="176"/>
        <v>5.1229508196721314</v>
      </c>
      <c r="AM362" s="47">
        <f t="shared" si="177"/>
        <v>0.11515744922775654</v>
      </c>
      <c r="AN362" s="48">
        <f t="shared" si="178"/>
        <v>3.6459999999999999</v>
      </c>
      <c r="AO362" s="49">
        <f t="shared" si="179"/>
        <v>3.735655737704918</v>
      </c>
      <c r="AQ362" s="59">
        <v>611495</v>
      </c>
      <c r="AR362" s="58">
        <v>14744736</v>
      </c>
      <c r="AS362" s="35"/>
      <c r="AT362" s="7">
        <f t="shared" si="198"/>
        <v>15356231</v>
      </c>
      <c r="AU362" s="57">
        <v>539304</v>
      </c>
      <c r="AV362" s="58">
        <v>555627</v>
      </c>
      <c r="AW362" s="35"/>
      <c r="AX362" s="7">
        <f t="shared" si="191"/>
        <v>1387181191</v>
      </c>
      <c r="AY362" s="65">
        <f t="shared" si="204"/>
        <v>85443176</v>
      </c>
      <c r="AZ362" s="66">
        <f t="shared" si="205"/>
        <v>88859166</v>
      </c>
      <c r="BA362" s="35"/>
      <c r="BB362" s="7">
        <f t="shared" si="180"/>
        <v>242.51020182558983</v>
      </c>
      <c r="BC362" s="4">
        <f t="shared" si="181"/>
        <v>269.65199999999999</v>
      </c>
      <c r="BD362" s="9">
        <f t="shared" si="182"/>
        <v>284.64497950819674</v>
      </c>
      <c r="BE362" s="35"/>
      <c r="BF362" s="41">
        <f t="shared" si="199"/>
        <v>5.9206592242575642E-2</v>
      </c>
      <c r="BG362" s="43">
        <f t="shared" si="200"/>
        <v>6.5833007812499997E-2</v>
      </c>
      <c r="BH362" s="44">
        <f t="shared" si="201"/>
        <v>6.9493403200243345E-2</v>
      </c>
      <c r="BI362" s="35"/>
      <c r="BJ362" s="73" t="s">
        <v>47</v>
      </c>
      <c r="BK362" s="57"/>
      <c r="BL362" s="58"/>
      <c r="BM362" s="35"/>
      <c r="BN362" s="56"/>
      <c r="BO362" s="57"/>
      <c r="BP362" s="58"/>
      <c r="BQ362" s="35"/>
      <c r="BR362" s="56"/>
      <c r="BS362" s="57"/>
      <c r="BT362" s="58"/>
      <c r="BU362" s="35"/>
      <c r="BV362" s="56"/>
      <c r="BW362" s="57"/>
      <c r="BX362" s="58"/>
    </row>
    <row r="363" spans="1:76" x14ac:dyDescent="0.2">
      <c r="A363" s="4">
        <f t="shared" si="192"/>
        <v>3570000</v>
      </c>
      <c r="B363" s="4">
        <f t="shared" si="189"/>
        <v>3580000</v>
      </c>
      <c r="D363" s="7">
        <f t="shared" si="193"/>
        <v>10000</v>
      </c>
      <c r="E363" s="57">
        <v>7414</v>
      </c>
      <c r="F363" s="9">
        <f t="shared" si="183"/>
        <v>2586</v>
      </c>
      <c r="G363" s="58">
        <v>136493</v>
      </c>
      <c r="H363" s="9">
        <f t="shared" si="184"/>
        <v>18.410169948745615</v>
      </c>
      <c r="I363" s="9">
        <f t="shared" si="185"/>
        <v>13.6493</v>
      </c>
      <c r="J363" s="4"/>
      <c r="K363" s="59">
        <v>5649</v>
      </c>
      <c r="L363" s="27">
        <f t="shared" si="194"/>
        <v>4351</v>
      </c>
      <c r="M363" s="57">
        <v>50730</v>
      </c>
      <c r="N363" s="30">
        <f t="shared" si="195"/>
        <v>-50716.350700000003</v>
      </c>
      <c r="O363" s="35"/>
      <c r="P363" s="7">
        <f t="shared" si="196"/>
        <v>56379</v>
      </c>
      <c r="Q363" s="57">
        <v>1999</v>
      </c>
      <c r="R363" s="58">
        <v>1808</v>
      </c>
      <c r="S363" s="4"/>
      <c r="T363" s="59">
        <v>250267</v>
      </c>
      <c r="U363" s="58">
        <v>1484888</v>
      </c>
      <c r="V363" s="35"/>
      <c r="W363" s="7">
        <f t="shared" si="197"/>
        <v>1735155</v>
      </c>
      <c r="X363" s="57">
        <v>543288</v>
      </c>
      <c r="Y363" s="58">
        <v>491776</v>
      </c>
      <c r="AA363" s="7">
        <f t="shared" si="186"/>
        <v>30.7766189538658</v>
      </c>
      <c r="AB363" s="4">
        <f t="shared" si="187"/>
        <v>271.77988994497247</v>
      </c>
      <c r="AC363" s="9">
        <f t="shared" si="188"/>
        <v>272</v>
      </c>
      <c r="AE363" s="7">
        <f t="shared" si="190"/>
        <v>292324589</v>
      </c>
      <c r="AF363" s="4">
        <f t="shared" si="202"/>
        <v>183826120</v>
      </c>
      <c r="AG363" s="9">
        <f t="shared" si="203"/>
        <v>76389024</v>
      </c>
      <c r="AI363" s="47">
        <f t="shared" si="174"/>
        <v>0.17737100693520638</v>
      </c>
      <c r="AJ363" s="48">
        <f t="shared" si="175"/>
        <v>5.002501250625313</v>
      </c>
      <c r="AK363" s="49">
        <f t="shared" si="176"/>
        <v>5.5309734513274336</v>
      </c>
      <c r="AM363" s="47">
        <f t="shared" si="177"/>
        <v>0.13150286454176199</v>
      </c>
      <c r="AN363" s="48">
        <f t="shared" si="178"/>
        <v>3.7088544272136068</v>
      </c>
      <c r="AO363" s="49">
        <f t="shared" si="179"/>
        <v>4.1006637168141591</v>
      </c>
      <c r="AQ363" s="59">
        <v>519835</v>
      </c>
      <c r="AR363" s="58">
        <v>12882968</v>
      </c>
      <c r="AS363" s="35"/>
      <c r="AT363" s="7">
        <f t="shared" si="198"/>
        <v>13402803</v>
      </c>
      <c r="AU363" s="57">
        <v>479730</v>
      </c>
      <c r="AV363" s="58">
        <v>487508</v>
      </c>
      <c r="AW363" s="35"/>
      <c r="AX363" s="7">
        <f t="shared" si="191"/>
        <v>1400583994</v>
      </c>
      <c r="AY363" s="65">
        <f t="shared" si="204"/>
        <v>85922906</v>
      </c>
      <c r="AZ363" s="66">
        <f t="shared" si="205"/>
        <v>89346674</v>
      </c>
      <c r="BA363" s="35"/>
      <c r="BB363" s="7">
        <f t="shared" si="180"/>
        <v>237.72686638642048</v>
      </c>
      <c r="BC363" s="4">
        <f t="shared" si="181"/>
        <v>239.98499249624811</v>
      </c>
      <c r="BD363" s="9">
        <f t="shared" si="182"/>
        <v>269.63938053097343</v>
      </c>
      <c r="BE363" s="35"/>
      <c r="BF363" s="41">
        <f t="shared" si="199"/>
        <v>5.8038785738872188E-2</v>
      </c>
      <c r="BG363" s="43">
        <f t="shared" si="200"/>
        <v>5.8590086058654324E-2</v>
      </c>
      <c r="BH363" s="44">
        <f t="shared" si="201"/>
        <v>6.5829926887444684E-2</v>
      </c>
      <c r="BI363" s="35"/>
      <c r="BJ363" s="73" t="s">
        <v>47</v>
      </c>
      <c r="BK363" s="57"/>
      <c r="BL363" s="58"/>
      <c r="BM363" s="35"/>
      <c r="BN363" s="56"/>
      <c r="BO363" s="57"/>
      <c r="BP363" s="58"/>
      <c r="BQ363" s="35"/>
      <c r="BR363" s="56"/>
      <c r="BS363" s="57"/>
      <c r="BT363" s="58"/>
      <c r="BU363" s="35"/>
      <c r="BV363" s="56"/>
      <c r="BW363" s="57"/>
      <c r="BX363" s="58"/>
    </row>
    <row r="364" spans="1:76" x14ac:dyDescent="0.2">
      <c r="A364" s="4">
        <f t="shared" si="192"/>
        <v>3580000</v>
      </c>
      <c r="B364" s="4">
        <f t="shared" si="189"/>
        <v>3590000</v>
      </c>
      <c r="D364" s="7">
        <f t="shared" si="193"/>
        <v>10000</v>
      </c>
      <c r="E364" s="57">
        <v>7249</v>
      </c>
      <c r="F364" s="9">
        <f t="shared" si="183"/>
        <v>2751</v>
      </c>
      <c r="G364" s="58">
        <v>127214</v>
      </c>
      <c r="H364" s="9">
        <f t="shared" si="184"/>
        <v>17.549179197130638</v>
      </c>
      <c r="I364" s="9">
        <f t="shared" si="185"/>
        <v>12.721399999999999</v>
      </c>
      <c r="J364" s="4"/>
      <c r="K364" s="59">
        <v>5589</v>
      </c>
      <c r="L364" s="27">
        <f t="shared" si="194"/>
        <v>4411</v>
      </c>
      <c r="M364" s="57">
        <v>46007</v>
      </c>
      <c r="N364" s="30">
        <f t="shared" si="195"/>
        <v>-45994.278599999998</v>
      </c>
      <c r="O364" s="35"/>
      <c r="P364" s="7">
        <f t="shared" si="196"/>
        <v>51596</v>
      </c>
      <c r="Q364" s="57">
        <v>1997</v>
      </c>
      <c r="R364" s="58">
        <v>1802</v>
      </c>
      <c r="S364" s="4"/>
      <c r="T364" s="59">
        <v>256050</v>
      </c>
      <c r="U364" s="58">
        <v>1469768</v>
      </c>
      <c r="V364" s="35"/>
      <c r="W364" s="7">
        <f t="shared" si="197"/>
        <v>1725818</v>
      </c>
      <c r="X364" s="57">
        <v>542640</v>
      </c>
      <c r="Y364" s="58">
        <v>490144</v>
      </c>
      <c r="AA364" s="7">
        <f t="shared" si="186"/>
        <v>33.448678192107913</v>
      </c>
      <c r="AB364" s="4">
        <f t="shared" si="187"/>
        <v>271.72759138708062</v>
      </c>
      <c r="AC364" s="9">
        <f t="shared" si="188"/>
        <v>272</v>
      </c>
      <c r="AE364" s="7">
        <f t="shared" si="190"/>
        <v>294050407</v>
      </c>
      <c r="AF364" s="4">
        <f t="shared" si="202"/>
        <v>184368760</v>
      </c>
      <c r="AG364" s="9">
        <f t="shared" si="203"/>
        <v>76879168</v>
      </c>
      <c r="AI364" s="47">
        <f t="shared" si="174"/>
        <v>0.19381347391270642</v>
      </c>
      <c r="AJ364" s="48">
        <f t="shared" si="175"/>
        <v>5.0075112669003508</v>
      </c>
      <c r="AK364" s="49">
        <f t="shared" si="176"/>
        <v>5.5493895671476139</v>
      </c>
      <c r="AM364" s="47">
        <f t="shared" si="177"/>
        <v>0.14049538723932087</v>
      </c>
      <c r="AN364" s="48">
        <f t="shared" si="178"/>
        <v>3.6299449173760641</v>
      </c>
      <c r="AO364" s="49">
        <f t="shared" si="179"/>
        <v>4.022752497225305</v>
      </c>
      <c r="AQ364" s="59">
        <v>466828</v>
      </c>
      <c r="AR364" s="58">
        <v>11707832</v>
      </c>
      <c r="AS364" s="35"/>
      <c r="AT364" s="7">
        <f t="shared" si="198"/>
        <v>12174660</v>
      </c>
      <c r="AU364" s="57">
        <v>479205</v>
      </c>
      <c r="AV364" s="58">
        <v>483636</v>
      </c>
      <c r="AW364" s="35"/>
      <c r="AX364" s="7">
        <f t="shared" si="191"/>
        <v>1412758654</v>
      </c>
      <c r="AY364" s="65">
        <f t="shared" si="204"/>
        <v>86402111</v>
      </c>
      <c r="AZ364" s="66">
        <f t="shared" si="205"/>
        <v>89830310</v>
      </c>
      <c r="BA364" s="35"/>
      <c r="BB364" s="7">
        <f t="shared" si="180"/>
        <v>235.96131483060702</v>
      </c>
      <c r="BC364" s="4">
        <f t="shared" si="181"/>
        <v>239.96244366549826</v>
      </c>
      <c r="BD364" s="9">
        <f t="shared" si="182"/>
        <v>268.38845726970033</v>
      </c>
      <c r="BE364" s="35"/>
      <c r="BF364" s="41">
        <f t="shared" si="199"/>
        <v>5.7607742878566168E-2</v>
      </c>
      <c r="BG364" s="43">
        <f t="shared" si="200"/>
        <v>5.8584580973022035E-2</v>
      </c>
      <c r="BH364" s="44">
        <f t="shared" si="201"/>
        <v>6.5524525700610431E-2</v>
      </c>
      <c r="BI364" s="35"/>
      <c r="BJ364" s="73" t="s">
        <v>47</v>
      </c>
      <c r="BK364" s="57"/>
      <c r="BL364" s="58"/>
      <c r="BM364" s="35"/>
      <c r="BN364" s="56"/>
      <c r="BO364" s="57"/>
      <c r="BP364" s="58"/>
      <c r="BQ364" s="35"/>
      <c r="BR364" s="56"/>
      <c r="BS364" s="57"/>
      <c r="BT364" s="58"/>
      <c r="BU364" s="35"/>
      <c r="BV364" s="56"/>
      <c r="BW364" s="57"/>
      <c r="BX364" s="58"/>
    </row>
    <row r="365" spans="1:76" x14ac:dyDescent="0.2">
      <c r="A365" s="4">
        <f t="shared" si="192"/>
        <v>3590000</v>
      </c>
      <c r="B365" s="4">
        <f t="shared" si="189"/>
        <v>3600000</v>
      </c>
      <c r="D365" s="7">
        <f t="shared" si="193"/>
        <v>10000</v>
      </c>
      <c r="E365" s="57">
        <v>7516</v>
      </c>
      <c r="F365" s="9">
        <f t="shared" si="183"/>
        <v>2484</v>
      </c>
      <c r="G365" s="58">
        <v>153652</v>
      </c>
      <c r="H365" s="9">
        <f t="shared" si="184"/>
        <v>20.443320915380522</v>
      </c>
      <c r="I365" s="9">
        <f t="shared" si="185"/>
        <v>15.3652</v>
      </c>
      <c r="J365" s="4"/>
      <c r="K365" s="59">
        <v>5894</v>
      </c>
      <c r="L365" s="27">
        <f t="shared" si="194"/>
        <v>4106</v>
      </c>
      <c r="M365" s="57">
        <v>62093</v>
      </c>
      <c r="N365" s="30">
        <f t="shared" si="195"/>
        <v>-62077.6348</v>
      </c>
      <c r="O365" s="35"/>
      <c r="P365" s="7">
        <f t="shared" si="196"/>
        <v>67987</v>
      </c>
      <c r="Q365" s="57">
        <v>1998</v>
      </c>
      <c r="R365" s="58">
        <v>1952</v>
      </c>
      <c r="S365" s="4"/>
      <c r="T365" s="59">
        <v>292981</v>
      </c>
      <c r="U365" s="58">
        <v>1552320</v>
      </c>
      <c r="V365" s="35"/>
      <c r="W365" s="7">
        <f t="shared" si="197"/>
        <v>1845301</v>
      </c>
      <c r="X365" s="57">
        <v>542976</v>
      </c>
      <c r="Y365" s="58">
        <v>530944</v>
      </c>
      <c r="AA365" s="7">
        <f t="shared" si="186"/>
        <v>27.141968317472458</v>
      </c>
      <c r="AB365" s="4">
        <f t="shared" si="187"/>
        <v>271.75975975975973</v>
      </c>
      <c r="AC365" s="9">
        <f t="shared" si="188"/>
        <v>272</v>
      </c>
      <c r="AE365" s="7">
        <f t="shared" si="190"/>
        <v>295895708</v>
      </c>
      <c r="AF365" s="4">
        <f t="shared" si="202"/>
        <v>184911736</v>
      </c>
      <c r="AG365" s="9">
        <f t="shared" si="203"/>
        <v>77410112</v>
      </c>
      <c r="AI365" s="47">
        <f t="shared" si="174"/>
        <v>0.14708694309206172</v>
      </c>
      <c r="AJ365" s="48">
        <f t="shared" si="175"/>
        <v>5.005005005005005</v>
      </c>
      <c r="AK365" s="49">
        <f t="shared" si="176"/>
        <v>5.1229508196721314</v>
      </c>
      <c r="AM365" s="47">
        <f t="shared" si="177"/>
        <v>0.11055054642799358</v>
      </c>
      <c r="AN365" s="48">
        <f t="shared" si="178"/>
        <v>3.7617617617617616</v>
      </c>
      <c r="AO365" s="49">
        <f t="shared" si="179"/>
        <v>3.8504098360655736</v>
      </c>
      <c r="AQ365" s="59">
        <v>627673</v>
      </c>
      <c r="AR365" s="58">
        <v>15639536</v>
      </c>
      <c r="AS365" s="35"/>
      <c r="AT365" s="7">
        <f t="shared" si="198"/>
        <v>16267209</v>
      </c>
      <c r="AU365" s="57">
        <v>521371</v>
      </c>
      <c r="AV365" s="58">
        <v>536427</v>
      </c>
      <c r="AW365" s="35"/>
      <c r="AX365" s="7">
        <f t="shared" si="191"/>
        <v>1429025863</v>
      </c>
      <c r="AY365" s="65">
        <f t="shared" si="204"/>
        <v>86923482</v>
      </c>
      <c r="AZ365" s="66">
        <f t="shared" si="205"/>
        <v>90366737</v>
      </c>
      <c r="BA365" s="35"/>
      <c r="BB365" s="7">
        <f t="shared" si="180"/>
        <v>239.26940444496742</v>
      </c>
      <c r="BC365" s="4">
        <f t="shared" si="181"/>
        <v>260.94644644644643</v>
      </c>
      <c r="BD365" s="9">
        <f t="shared" si="182"/>
        <v>274.80891393442624</v>
      </c>
      <c r="BE365" s="35"/>
      <c r="BF365" s="41">
        <f t="shared" si="199"/>
        <v>5.8415381944572124E-2</v>
      </c>
      <c r="BG365" s="43">
        <f t="shared" si="200"/>
        <v>6.370762852696446E-2</v>
      </c>
      <c r="BH365" s="44">
        <f t="shared" si="201"/>
        <v>6.7092020003522032E-2</v>
      </c>
      <c r="BI365" s="35"/>
      <c r="BJ365" s="73" t="s">
        <v>47</v>
      </c>
      <c r="BK365" s="57"/>
      <c r="BL365" s="58"/>
      <c r="BM365" s="35"/>
      <c r="BN365" s="56"/>
      <c r="BO365" s="57"/>
      <c r="BP365" s="58"/>
      <c r="BQ365" s="35"/>
      <c r="BR365" s="56"/>
      <c r="BS365" s="57"/>
      <c r="BT365" s="58"/>
      <c r="BU365" s="35"/>
      <c r="BV365" s="56"/>
      <c r="BW365" s="57"/>
      <c r="BX365" s="58"/>
    </row>
    <row r="366" spans="1:76" x14ac:dyDescent="0.2">
      <c r="A366" s="4">
        <f t="shared" si="192"/>
        <v>3600000</v>
      </c>
      <c r="B366" s="4">
        <f t="shared" si="189"/>
        <v>3610000</v>
      </c>
      <c r="D366" s="7">
        <f t="shared" si="193"/>
        <v>10000</v>
      </c>
      <c r="E366" s="57">
        <v>7363</v>
      </c>
      <c r="F366" s="9">
        <f t="shared" si="183"/>
        <v>2637</v>
      </c>
      <c r="G366" s="58">
        <v>167647</v>
      </c>
      <c r="H366" s="9">
        <f t="shared" si="184"/>
        <v>22.768844221105528</v>
      </c>
      <c r="I366" s="9">
        <f t="shared" si="185"/>
        <v>16.764700000000001</v>
      </c>
      <c r="J366" s="4"/>
      <c r="K366" s="59">
        <v>5516</v>
      </c>
      <c r="L366" s="27">
        <f t="shared" si="194"/>
        <v>4484</v>
      </c>
      <c r="M366" s="57">
        <v>58421</v>
      </c>
      <c r="N366" s="30">
        <f t="shared" si="195"/>
        <v>-58404.2353</v>
      </c>
      <c r="O366" s="35"/>
      <c r="P366" s="7">
        <f t="shared" si="196"/>
        <v>63937</v>
      </c>
      <c r="Q366" s="57">
        <v>1998</v>
      </c>
      <c r="R366" s="58">
        <v>2122</v>
      </c>
      <c r="S366" s="4"/>
      <c r="T366" s="59">
        <v>301170</v>
      </c>
      <c r="U366" s="58">
        <v>1458064</v>
      </c>
      <c r="V366" s="35"/>
      <c r="W366" s="7">
        <f t="shared" si="197"/>
        <v>1759234</v>
      </c>
      <c r="X366" s="57">
        <v>542832</v>
      </c>
      <c r="Y366" s="58">
        <v>577184</v>
      </c>
      <c r="AA366" s="7">
        <f t="shared" si="186"/>
        <v>27.515116442748329</v>
      </c>
      <c r="AB366" s="4">
        <f t="shared" si="187"/>
        <v>271.68768768768768</v>
      </c>
      <c r="AC366" s="9">
        <f t="shared" si="188"/>
        <v>272</v>
      </c>
      <c r="AE366" s="7">
        <f t="shared" si="190"/>
        <v>297654942</v>
      </c>
      <c r="AF366" s="4">
        <f t="shared" si="202"/>
        <v>185454568</v>
      </c>
      <c r="AG366" s="9">
        <f t="shared" si="203"/>
        <v>77987296</v>
      </c>
      <c r="AI366" s="47">
        <f t="shared" si="174"/>
        <v>0.15640396014827096</v>
      </c>
      <c r="AJ366" s="48">
        <f t="shared" si="175"/>
        <v>5.005005005005005</v>
      </c>
      <c r="AK366" s="49">
        <f t="shared" si="176"/>
        <v>4.7125353440150803</v>
      </c>
      <c r="AM366" s="47">
        <f t="shared" si="177"/>
        <v>0.1151602358571719</v>
      </c>
      <c r="AN366" s="48">
        <f t="shared" si="178"/>
        <v>3.6851851851851851</v>
      </c>
      <c r="AO366" s="49">
        <f t="shared" si="179"/>
        <v>3.4698397737983036</v>
      </c>
      <c r="AQ366" s="59">
        <v>621783</v>
      </c>
      <c r="AR366" s="58">
        <v>14868216</v>
      </c>
      <c r="AS366" s="35"/>
      <c r="AT366" s="7">
        <f t="shared" si="198"/>
        <v>15489999</v>
      </c>
      <c r="AU366" s="57">
        <v>591454</v>
      </c>
      <c r="AV366" s="58">
        <v>621879</v>
      </c>
      <c r="AW366" s="35"/>
      <c r="AX366" s="7">
        <f t="shared" si="191"/>
        <v>1444515862</v>
      </c>
      <c r="AY366" s="65">
        <f t="shared" si="204"/>
        <v>87514936</v>
      </c>
      <c r="AZ366" s="66">
        <f t="shared" si="205"/>
        <v>90988616</v>
      </c>
      <c r="BA366" s="35"/>
      <c r="BB366" s="7">
        <f t="shared" si="180"/>
        <v>242.2697186292757</v>
      </c>
      <c r="BC366" s="4">
        <f t="shared" si="181"/>
        <v>296.02302302302303</v>
      </c>
      <c r="BD366" s="9">
        <f t="shared" si="182"/>
        <v>293.06267672007539</v>
      </c>
      <c r="BE366" s="35"/>
      <c r="BF366" s="41">
        <f t="shared" si="199"/>
        <v>5.9147880524725513E-2</v>
      </c>
      <c r="BG366" s="43">
        <f t="shared" si="200"/>
        <v>7.2271245855230232E-2</v>
      </c>
      <c r="BH366" s="44">
        <f t="shared" si="201"/>
        <v>7.1548505058612155E-2</v>
      </c>
      <c r="BI366" s="35"/>
      <c r="BJ366" s="73" t="s">
        <v>47</v>
      </c>
      <c r="BK366" s="57"/>
      <c r="BL366" s="58"/>
      <c r="BM366" s="35"/>
      <c r="BN366" s="56"/>
      <c r="BO366" s="57"/>
      <c r="BP366" s="58"/>
      <c r="BQ366" s="35"/>
      <c r="BR366" s="56"/>
      <c r="BS366" s="57"/>
      <c r="BT366" s="58"/>
      <c r="BU366" s="35"/>
      <c r="BV366" s="56"/>
      <c r="BW366" s="57"/>
      <c r="BX366" s="58"/>
    </row>
    <row r="367" spans="1:76" x14ac:dyDescent="0.2">
      <c r="A367" s="4">
        <f t="shared" si="192"/>
        <v>3610000</v>
      </c>
      <c r="B367" s="4">
        <f t="shared" si="189"/>
        <v>3620000</v>
      </c>
      <c r="D367" s="7">
        <f t="shared" si="193"/>
        <v>10000</v>
      </c>
      <c r="E367" s="57">
        <v>7539</v>
      </c>
      <c r="F367" s="9">
        <f t="shared" si="183"/>
        <v>2461</v>
      </c>
      <c r="G367" s="58">
        <v>180113</v>
      </c>
      <c r="H367" s="9">
        <f t="shared" si="184"/>
        <v>23.890834328160235</v>
      </c>
      <c r="I367" s="9">
        <f t="shared" si="185"/>
        <v>18.011299999999999</v>
      </c>
      <c r="J367" s="4"/>
      <c r="K367" s="59">
        <v>5646</v>
      </c>
      <c r="L367" s="27">
        <f t="shared" si="194"/>
        <v>4354</v>
      </c>
      <c r="M367" s="57">
        <v>68328</v>
      </c>
      <c r="N367" s="30">
        <f t="shared" si="195"/>
        <v>-68309.988700000002</v>
      </c>
      <c r="O367" s="35"/>
      <c r="P367" s="7">
        <f t="shared" si="196"/>
        <v>73974</v>
      </c>
      <c r="Q367" s="57">
        <v>1999</v>
      </c>
      <c r="R367" s="58">
        <v>2153</v>
      </c>
      <c r="S367" s="4"/>
      <c r="T367" s="59">
        <v>316194</v>
      </c>
      <c r="U367" s="58">
        <v>1491080</v>
      </c>
      <c r="V367" s="35"/>
      <c r="W367" s="7">
        <f t="shared" si="197"/>
        <v>1807274</v>
      </c>
      <c r="X367" s="57">
        <v>543176</v>
      </c>
      <c r="Y367" s="58">
        <v>585616</v>
      </c>
      <c r="AA367" s="7">
        <f t="shared" si="186"/>
        <v>24.431205558709816</v>
      </c>
      <c r="AB367" s="4">
        <f t="shared" si="187"/>
        <v>271.72386193096548</v>
      </c>
      <c r="AC367" s="9">
        <f t="shared" si="188"/>
        <v>272</v>
      </c>
      <c r="AE367" s="7">
        <f t="shared" si="190"/>
        <v>299462216</v>
      </c>
      <c r="AF367" s="4">
        <f t="shared" si="202"/>
        <v>185997744</v>
      </c>
      <c r="AG367" s="9">
        <f t="shared" si="203"/>
        <v>78572912</v>
      </c>
      <c r="AI367" s="47">
        <f t="shared" si="174"/>
        <v>0.13518263173547462</v>
      </c>
      <c r="AJ367" s="48">
        <f t="shared" si="175"/>
        <v>5.002501250625313</v>
      </c>
      <c r="AK367" s="49">
        <f t="shared" si="176"/>
        <v>4.6446818392940088</v>
      </c>
      <c r="AM367" s="47">
        <f t="shared" si="177"/>
        <v>0.10191418606537432</v>
      </c>
      <c r="AN367" s="48">
        <f t="shared" si="178"/>
        <v>3.7713856928464233</v>
      </c>
      <c r="AO367" s="49">
        <f t="shared" si="179"/>
        <v>3.5016256386437528</v>
      </c>
      <c r="AQ367" s="59">
        <v>727854</v>
      </c>
      <c r="AR367" s="58">
        <v>17166992</v>
      </c>
      <c r="AS367" s="35"/>
      <c r="AT367" s="7">
        <f t="shared" si="198"/>
        <v>17894846</v>
      </c>
      <c r="AU367" s="57">
        <v>595199</v>
      </c>
      <c r="AV367" s="58">
        <v>624314</v>
      </c>
      <c r="AW367" s="35"/>
      <c r="AX367" s="7">
        <f t="shared" si="191"/>
        <v>1462410708</v>
      </c>
      <c r="AY367" s="65">
        <f t="shared" si="204"/>
        <v>88110135</v>
      </c>
      <c r="AZ367" s="66">
        <f t="shared" si="205"/>
        <v>91612930</v>
      </c>
      <c r="BA367" s="35"/>
      <c r="BB367" s="7">
        <f t="shared" si="180"/>
        <v>241.90723767810312</v>
      </c>
      <c r="BC367" s="4">
        <f t="shared" si="181"/>
        <v>297.74837418709353</v>
      </c>
      <c r="BD367" s="9">
        <f t="shared" si="182"/>
        <v>289.97398978169997</v>
      </c>
      <c r="BE367" s="35"/>
      <c r="BF367" s="41">
        <f t="shared" si="199"/>
        <v>5.9059384198755643E-2</v>
      </c>
      <c r="BG367" s="43">
        <f t="shared" si="200"/>
        <v>7.2692474166770882E-2</v>
      </c>
      <c r="BH367" s="44">
        <f t="shared" si="201"/>
        <v>7.0794431099047844E-2</v>
      </c>
      <c r="BI367" s="35"/>
      <c r="BJ367" s="73" t="s">
        <v>47</v>
      </c>
      <c r="BK367" s="57"/>
      <c r="BL367" s="58"/>
      <c r="BM367" s="35"/>
      <c r="BN367" s="56"/>
      <c r="BO367" s="57"/>
      <c r="BP367" s="58"/>
      <c r="BQ367" s="35"/>
      <c r="BR367" s="56"/>
      <c r="BS367" s="57"/>
      <c r="BT367" s="58"/>
      <c r="BU367" s="35"/>
      <c r="BV367" s="56"/>
      <c r="BW367" s="57"/>
      <c r="BX367" s="58"/>
    </row>
    <row r="368" spans="1:76" x14ac:dyDescent="0.2">
      <c r="A368" s="4">
        <f t="shared" si="192"/>
        <v>3620000</v>
      </c>
      <c r="B368" s="4">
        <f t="shared" si="189"/>
        <v>3630000</v>
      </c>
      <c r="D368" s="7">
        <f t="shared" si="193"/>
        <v>10000</v>
      </c>
      <c r="E368" s="57">
        <v>7479</v>
      </c>
      <c r="F368" s="9">
        <f t="shared" si="183"/>
        <v>2521</v>
      </c>
      <c r="G368" s="58">
        <v>166076</v>
      </c>
      <c r="H368" s="9">
        <f t="shared" si="184"/>
        <v>22.205642465570264</v>
      </c>
      <c r="I368" s="9">
        <f t="shared" si="185"/>
        <v>16.607600000000001</v>
      </c>
      <c r="J368" s="4"/>
      <c r="K368" s="59">
        <v>5762</v>
      </c>
      <c r="L368" s="27">
        <f t="shared" si="194"/>
        <v>4238</v>
      </c>
      <c r="M368" s="57">
        <v>59439</v>
      </c>
      <c r="N368" s="30">
        <f t="shared" si="195"/>
        <v>-59422.392399999997</v>
      </c>
      <c r="O368" s="35"/>
      <c r="P368" s="7">
        <f t="shared" si="196"/>
        <v>65201</v>
      </c>
      <c r="Q368" s="57">
        <v>1999</v>
      </c>
      <c r="R368" s="58">
        <v>2191</v>
      </c>
      <c r="S368" s="4"/>
      <c r="T368" s="59">
        <v>319740</v>
      </c>
      <c r="U368" s="58">
        <v>1523408</v>
      </c>
      <c r="V368" s="35"/>
      <c r="W368" s="7">
        <f t="shared" si="197"/>
        <v>1843148</v>
      </c>
      <c r="X368" s="57">
        <v>543384</v>
      </c>
      <c r="Y368" s="58">
        <v>595952</v>
      </c>
      <c r="AA368" s="7">
        <f t="shared" si="186"/>
        <v>28.268707535160505</v>
      </c>
      <c r="AB368" s="4">
        <f t="shared" si="187"/>
        <v>271.82791395697848</v>
      </c>
      <c r="AC368" s="9">
        <f t="shared" si="188"/>
        <v>272</v>
      </c>
      <c r="AE368" s="7">
        <f t="shared" si="190"/>
        <v>301305364</v>
      </c>
      <c r="AF368" s="4">
        <f t="shared" si="202"/>
        <v>186541128</v>
      </c>
      <c r="AG368" s="9">
        <f t="shared" si="203"/>
        <v>79168864</v>
      </c>
      <c r="AI368" s="47">
        <f t="shared" si="174"/>
        <v>0.15337188079937425</v>
      </c>
      <c r="AJ368" s="48">
        <f t="shared" si="175"/>
        <v>5.002501250625313</v>
      </c>
      <c r="AK368" s="49">
        <f t="shared" si="176"/>
        <v>4.5641259698767689</v>
      </c>
      <c r="AM368" s="47">
        <f t="shared" si="177"/>
        <v>0.114706829649852</v>
      </c>
      <c r="AN368" s="48">
        <f t="shared" si="178"/>
        <v>3.7413706853426714</v>
      </c>
      <c r="AO368" s="49">
        <f t="shared" si="179"/>
        <v>3.4135098128708354</v>
      </c>
      <c r="AQ368" s="59">
        <v>621384</v>
      </c>
      <c r="AR368" s="58">
        <v>15139704</v>
      </c>
      <c r="AS368" s="35"/>
      <c r="AT368" s="7">
        <f t="shared" si="198"/>
        <v>15761088</v>
      </c>
      <c r="AU368" s="57">
        <v>604143</v>
      </c>
      <c r="AV368" s="58">
        <v>633380</v>
      </c>
      <c r="AW368" s="35"/>
      <c r="AX368" s="7">
        <f t="shared" si="191"/>
        <v>1478171796</v>
      </c>
      <c r="AY368" s="65">
        <f t="shared" si="204"/>
        <v>88714278</v>
      </c>
      <c r="AZ368" s="66">
        <f t="shared" si="205"/>
        <v>92246310</v>
      </c>
      <c r="BA368" s="35"/>
      <c r="BB368" s="7">
        <f t="shared" si="180"/>
        <v>241.73077100044478</v>
      </c>
      <c r="BC368" s="4">
        <f t="shared" si="181"/>
        <v>302.22261130565283</v>
      </c>
      <c r="BD368" s="9">
        <f t="shared" si="182"/>
        <v>289.08261068005476</v>
      </c>
      <c r="BE368" s="35"/>
      <c r="BF368" s="41">
        <f t="shared" si="199"/>
        <v>5.9016301513780463E-2</v>
      </c>
      <c r="BG368" s="43">
        <f t="shared" si="200"/>
        <v>7.3784817213294149E-2</v>
      </c>
      <c r="BH368" s="44">
        <f t="shared" si="201"/>
        <v>7.0576809248060243E-2</v>
      </c>
      <c r="BI368" s="35"/>
      <c r="BJ368" s="73" t="s">
        <v>47</v>
      </c>
      <c r="BK368" s="57"/>
      <c r="BL368" s="58"/>
      <c r="BM368" s="35"/>
      <c r="BN368" s="56"/>
      <c r="BO368" s="57"/>
      <c r="BP368" s="58"/>
      <c r="BQ368" s="35"/>
      <c r="BR368" s="56"/>
      <c r="BS368" s="57"/>
      <c r="BT368" s="58"/>
      <c r="BU368" s="35"/>
      <c r="BV368" s="56"/>
      <c r="BW368" s="57"/>
      <c r="BX368" s="58"/>
    </row>
    <row r="369" spans="1:76" x14ac:dyDescent="0.2">
      <c r="A369" s="4">
        <f t="shared" si="192"/>
        <v>3630000</v>
      </c>
      <c r="B369" s="4">
        <f t="shared" si="189"/>
        <v>3640000</v>
      </c>
      <c r="D369" s="7">
        <f t="shared" si="193"/>
        <v>10000</v>
      </c>
      <c r="E369" s="57">
        <v>7919</v>
      </c>
      <c r="F369" s="9">
        <f t="shared" si="183"/>
        <v>2081</v>
      </c>
      <c r="G369" s="58">
        <v>200631</v>
      </c>
      <c r="H369" s="9">
        <f t="shared" si="184"/>
        <v>25.335395883318601</v>
      </c>
      <c r="I369" s="9">
        <f t="shared" si="185"/>
        <v>20.063099999999999</v>
      </c>
      <c r="J369" s="4"/>
      <c r="K369" s="59">
        <v>6236</v>
      </c>
      <c r="L369" s="27">
        <f t="shared" si="194"/>
        <v>3764</v>
      </c>
      <c r="M369" s="57">
        <v>75566</v>
      </c>
      <c r="N369" s="30">
        <f t="shared" si="195"/>
        <v>-75545.936900000001</v>
      </c>
      <c r="O369" s="35"/>
      <c r="P369" s="7">
        <f t="shared" si="196"/>
        <v>81802</v>
      </c>
      <c r="Q369" s="57">
        <v>2000</v>
      </c>
      <c r="R369" s="58">
        <v>2454</v>
      </c>
      <c r="S369" s="4"/>
      <c r="T369" s="59">
        <v>385512</v>
      </c>
      <c r="U369" s="58">
        <v>1652392</v>
      </c>
      <c r="V369" s="35"/>
      <c r="W369" s="7">
        <f t="shared" si="197"/>
        <v>2037904</v>
      </c>
      <c r="X369" s="57">
        <v>543776</v>
      </c>
      <c r="Y369" s="58">
        <v>667488</v>
      </c>
      <c r="AA369" s="7">
        <f t="shared" si="186"/>
        <v>24.912642722671816</v>
      </c>
      <c r="AB369" s="4">
        <f t="shared" si="187"/>
        <v>271.88799999999998</v>
      </c>
      <c r="AC369" s="9">
        <f t="shared" si="188"/>
        <v>272</v>
      </c>
      <c r="AE369" s="7">
        <f t="shared" si="190"/>
        <v>303343268</v>
      </c>
      <c r="AF369" s="4">
        <f t="shared" si="202"/>
        <v>187084904</v>
      </c>
      <c r="AG369" s="9">
        <f t="shared" si="203"/>
        <v>79836352</v>
      </c>
      <c r="AI369" s="47">
        <f t="shared" si="174"/>
        <v>0.1222463998435246</v>
      </c>
      <c r="AJ369" s="48">
        <f t="shared" si="175"/>
        <v>5</v>
      </c>
      <c r="AK369" s="49">
        <f t="shared" si="176"/>
        <v>4.0749796251018742</v>
      </c>
      <c r="AM369" s="47">
        <f t="shared" si="177"/>
        <v>9.6806924036087136E-2</v>
      </c>
      <c r="AN369" s="48">
        <f t="shared" si="178"/>
        <v>3.9594999999999998</v>
      </c>
      <c r="AO369" s="49">
        <f t="shared" si="179"/>
        <v>3.2269763651181744</v>
      </c>
      <c r="AQ369" s="59">
        <v>833717</v>
      </c>
      <c r="AR369" s="58">
        <v>19066320</v>
      </c>
      <c r="AS369" s="35"/>
      <c r="AT369" s="7">
        <f t="shared" si="198"/>
        <v>19900037</v>
      </c>
      <c r="AU369" s="57">
        <v>685359</v>
      </c>
      <c r="AV369" s="58">
        <v>737134</v>
      </c>
      <c r="AW369" s="35"/>
      <c r="AX369" s="7">
        <f t="shared" si="191"/>
        <v>1498071833</v>
      </c>
      <c r="AY369" s="65">
        <f t="shared" si="204"/>
        <v>89399637</v>
      </c>
      <c r="AZ369" s="66">
        <f t="shared" si="205"/>
        <v>92983444</v>
      </c>
      <c r="BA369" s="35"/>
      <c r="BB369" s="7">
        <f t="shared" si="180"/>
        <v>243.27078800029338</v>
      </c>
      <c r="BC369" s="4">
        <f t="shared" si="181"/>
        <v>342.67950000000002</v>
      </c>
      <c r="BD369" s="9">
        <f t="shared" si="182"/>
        <v>300.38060309698449</v>
      </c>
      <c r="BE369" s="35"/>
      <c r="BF369" s="41">
        <f t="shared" si="199"/>
        <v>5.9392282226634126E-2</v>
      </c>
      <c r="BG369" s="43">
        <f t="shared" si="200"/>
        <v>8.3661987304687505E-2</v>
      </c>
      <c r="BH369" s="44">
        <f t="shared" si="201"/>
        <v>7.3335108177974728E-2</v>
      </c>
      <c r="BI369" s="35"/>
      <c r="BJ369" s="73" t="s">
        <v>47</v>
      </c>
      <c r="BK369" s="57"/>
      <c r="BL369" s="58"/>
      <c r="BM369" s="35"/>
      <c r="BN369" s="56"/>
      <c r="BO369" s="57"/>
      <c r="BP369" s="58"/>
      <c r="BQ369" s="35"/>
      <c r="BR369" s="56"/>
      <c r="BS369" s="57"/>
      <c r="BT369" s="58"/>
      <c r="BU369" s="35"/>
      <c r="BV369" s="56"/>
      <c r="BW369" s="57"/>
      <c r="BX369" s="58"/>
    </row>
    <row r="370" spans="1:76" x14ac:dyDescent="0.2">
      <c r="A370" s="4">
        <f t="shared" si="192"/>
        <v>3640000</v>
      </c>
      <c r="B370" s="4">
        <f t="shared" si="189"/>
        <v>3650000</v>
      </c>
      <c r="D370" s="7">
        <f t="shared" si="193"/>
        <v>10000</v>
      </c>
      <c r="E370" s="57">
        <v>7802</v>
      </c>
      <c r="F370" s="9">
        <f t="shared" si="183"/>
        <v>2198</v>
      </c>
      <c r="G370" s="58">
        <v>181828</v>
      </c>
      <c r="H370" s="9">
        <f t="shared" si="184"/>
        <v>23.305306331709819</v>
      </c>
      <c r="I370" s="9">
        <f t="shared" si="185"/>
        <v>18.1828</v>
      </c>
      <c r="J370" s="4"/>
      <c r="K370" s="59">
        <v>5951</v>
      </c>
      <c r="L370" s="27">
        <f t="shared" si="194"/>
        <v>4049</v>
      </c>
      <c r="M370" s="57">
        <v>63061</v>
      </c>
      <c r="N370" s="30">
        <f t="shared" si="195"/>
        <v>-63042.817199999998</v>
      </c>
      <c r="O370" s="35"/>
      <c r="P370" s="7">
        <f t="shared" si="196"/>
        <v>69012</v>
      </c>
      <c r="Q370" s="57">
        <v>2000</v>
      </c>
      <c r="R370" s="58">
        <v>2283</v>
      </c>
      <c r="S370" s="4"/>
      <c r="T370" s="59">
        <v>332547</v>
      </c>
      <c r="U370" s="58">
        <v>1568008</v>
      </c>
      <c r="V370" s="35"/>
      <c r="W370" s="7">
        <f t="shared" si="197"/>
        <v>1900555</v>
      </c>
      <c r="X370" s="57">
        <v>543688</v>
      </c>
      <c r="Y370" s="58">
        <v>620976</v>
      </c>
      <c r="AA370" s="7">
        <f t="shared" si="186"/>
        <v>27.539485886512491</v>
      </c>
      <c r="AB370" s="4">
        <f t="shared" si="187"/>
        <v>271.84399999999999</v>
      </c>
      <c r="AC370" s="9">
        <f t="shared" si="188"/>
        <v>272</v>
      </c>
      <c r="AE370" s="7">
        <f t="shared" si="190"/>
        <v>305243823</v>
      </c>
      <c r="AF370" s="4">
        <f t="shared" si="202"/>
        <v>187628592</v>
      </c>
      <c r="AG370" s="9">
        <f t="shared" si="203"/>
        <v>80457328</v>
      </c>
      <c r="AI370" s="47">
        <f t="shared" si="174"/>
        <v>0.14490233582565351</v>
      </c>
      <c r="AJ370" s="48">
        <f t="shared" si="175"/>
        <v>5</v>
      </c>
      <c r="AK370" s="49">
        <f t="shared" si="176"/>
        <v>4.3802014892685062</v>
      </c>
      <c r="AM370" s="47">
        <f t="shared" si="177"/>
        <v>0.11305280241117487</v>
      </c>
      <c r="AN370" s="48">
        <f t="shared" si="178"/>
        <v>3.9009999999999998</v>
      </c>
      <c r="AO370" s="49">
        <f t="shared" si="179"/>
        <v>3.4174332019272886</v>
      </c>
      <c r="AQ370" s="59">
        <v>677238</v>
      </c>
      <c r="AR370" s="58">
        <v>15929792</v>
      </c>
      <c r="AS370" s="35"/>
      <c r="AT370" s="7">
        <f t="shared" si="198"/>
        <v>16607030</v>
      </c>
      <c r="AU370" s="57">
        <v>635807</v>
      </c>
      <c r="AV370" s="58">
        <v>672513</v>
      </c>
      <c r="AW370" s="35"/>
      <c r="AX370" s="7">
        <f t="shared" si="191"/>
        <v>1514678863</v>
      </c>
      <c r="AY370" s="65">
        <f t="shared" si="204"/>
        <v>90035444</v>
      </c>
      <c r="AZ370" s="66">
        <f t="shared" si="205"/>
        <v>93655957</v>
      </c>
      <c r="BA370" s="35"/>
      <c r="BB370" s="7">
        <f t="shared" si="180"/>
        <v>240.63974381267025</v>
      </c>
      <c r="BC370" s="4">
        <f t="shared" si="181"/>
        <v>317.90350000000001</v>
      </c>
      <c r="BD370" s="9">
        <f t="shared" si="182"/>
        <v>294.57424441524313</v>
      </c>
      <c r="BE370" s="35"/>
      <c r="BF370" s="41">
        <f t="shared" si="199"/>
        <v>5.8749937454265197E-2</v>
      </c>
      <c r="BG370" s="43">
        <f t="shared" si="200"/>
        <v>7.7613159179687502E-2</v>
      </c>
      <c r="BH370" s="44">
        <f t="shared" si="201"/>
        <v>7.1917540140440217E-2</v>
      </c>
      <c r="BI370" s="35"/>
      <c r="BJ370" s="73" t="s">
        <v>47</v>
      </c>
      <c r="BK370" s="57"/>
      <c r="BL370" s="58"/>
      <c r="BM370" s="35"/>
      <c r="BN370" s="56"/>
      <c r="BO370" s="57"/>
      <c r="BP370" s="58"/>
      <c r="BQ370" s="35"/>
      <c r="BR370" s="56"/>
      <c r="BS370" s="57"/>
      <c r="BT370" s="58"/>
      <c r="BU370" s="35"/>
      <c r="BV370" s="56"/>
      <c r="BW370" s="57"/>
      <c r="BX370" s="58"/>
    </row>
    <row r="371" spans="1:76" x14ac:dyDescent="0.2">
      <c r="A371" s="4">
        <f t="shared" si="192"/>
        <v>3650000</v>
      </c>
      <c r="B371" s="4">
        <f t="shared" si="189"/>
        <v>3660000</v>
      </c>
      <c r="D371" s="7">
        <f t="shared" si="193"/>
        <v>10000</v>
      </c>
      <c r="E371" s="57">
        <v>7842</v>
      </c>
      <c r="F371" s="9">
        <f t="shared" si="183"/>
        <v>2158</v>
      </c>
      <c r="G371" s="58">
        <v>190391</v>
      </c>
      <c r="H371" s="9">
        <f t="shared" si="184"/>
        <v>24.27837286406529</v>
      </c>
      <c r="I371" s="9">
        <f t="shared" si="185"/>
        <v>19.039100000000001</v>
      </c>
      <c r="J371" s="4"/>
      <c r="K371" s="59">
        <v>5921</v>
      </c>
      <c r="L371" s="27">
        <f t="shared" si="194"/>
        <v>4079</v>
      </c>
      <c r="M371" s="57">
        <v>61053</v>
      </c>
      <c r="N371" s="30">
        <f t="shared" si="195"/>
        <v>-61033.960899999998</v>
      </c>
      <c r="O371" s="35"/>
      <c r="P371" s="7">
        <f t="shared" si="196"/>
        <v>66974</v>
      </c>
      <c r="Q371" s="57">
        <v>2000</v>
      </c>
      <c r="R371" s="58">
        <v>2389</v>
      </c>
      <c r="S371" s="4"/>
      <c r="T371" s="59">
        <v>319999</v>
      </c>
      <c r="U371" s="58">
        <v>1562488</v>
      </c>
      <c r="V371" s="35"/>
      <c r="W371" s="7">
        <f t="shared" si="197"/>
        <v>1882487</v>
      </c>
      <c r="X371" s="57">
        <v>543624</v>
      </c>
      <c r="Y371" s="58">
        <v>649808</v>
      </c>
      <c r="AA371" s="7">
        <f t="shared" si="186"/>
        <v>28.107728372204139</v>
      </c>
      <c r="AB371" s="4">
        <f t="shared" si="187"/>
        <v>271.81200000000001</v>
      </c>
      <c r="AC371" s="9">
        <f t="shared" si="188"/>
        <v>272</v>
      </c>
      <c r="AE371" s="7">
        <f t="shared" si="190"/>
        <v>307126310</v>
      </c>
      <c r="AF371" s="4">
        <f t="shared" si="202"/>
        <v>188172216</v>
      </c>
      <c r="AG371" s="9">
        <f t="shared" si="203"/>
        <v>81107136</v>
      </c>
      <c r="AI371" s="47">
        <f t="shared" si="174"/>
        <v>0.14931167318660973</v>
      </c>
      <c r="AJ371" s="48">
        <f t="shared" si="175"/>
        <v>5</v>
      </c>
      <c r="AK371" s="49">
        <f t="shared" si="176"/>
        <v>4.1858518208455422</v>
      </c>
      <c r="AM371" s="47">
        <f t="shared" si="177"/>
        <v>0.11709021411293935</v>
      </c>
      <c r="AN371" s="48">
        <f t="shared" si="178"/>
        <v>3.9209999999999998</v>
      </c>
      <c r="AO371" s="49">
        <f t="shared" si="179"/>
        <v>3.282544997907074</v>
      </c>
      <c r="AQ371" s="59">
        <v>631516</v>
      </c>
      <c r="AR371" s="58">
        <v>15541184</v>
      </c>
      <c r="AS371" s="35"/>
      <c r="AT371" s="7">
        <f t="shared" si="198"/>
        <v>16172700</v>
      </c>
      <c r="AU371" s="57">
        <v>674352</v>
      </c>
      <c r="AV371" s="58">
        <v>720622</v>
      </c>
      <c r="AW371" s="35"/>
      <c r="AX371" s="7">
        <f t="shared" si="191"/>
        <v>1530851563</v>
      </c>
      <c r="AY371" s="65">
        <f t="shared" si="204"/>
        <v>90709796</v>
      </c>
      <c r="AZ371" s="66">
        <f t="shared" si="205"/>
        <v>94376579</v>
      </c>
      <c r="BA371" s="35"/>
      <c r="BB371" s="7">
        <f t="shared" si="180"/>
        <v>241.47728969450833</v>
      </c>
      <c r="BC371" s="4">
        <f t="shared" si="181"/>
        <v>337.17599999999999</v>
      </c>
      <c r="BD371" s="9">
        <f t="shared" si="182"/>
        <v>301.64169108413563</v>
      </c>
      <c r="BE371" s="35"/>
      <c r="BF371" s="41">
        <f t="shared" si="199"/>
        <v>5.8954416429323322E-2</v>
      </c>
      <c r="BG371" s="43">
        <f t="shared" si="200"/>
        <v>8.2318359374999997E-2</v>
      </c>
      <c r="BH371" s="44">
        <f t="shared" si="201"/>
        <v>7.36429909873378E-2</v>
      </c>
      <c r="BI371" s="35"/>
      <c r="BJ371" s="73" t="s">
        <v>47</v>
      </c>
      <c r="BK371" s="57"/>
      <c r="BL371" s="58"/>
      <c r="BM371" s="35"/>
      <c r="BN371" s="56"/>
      <c r="BO371" s="57"/>
      <c r="BP371" s="58"/>
      <c r="BQ371" s="35"/>
      <c r="BR371" s="56"/>
      <c r="BS371" s="57"/>
      <c r="BT371" s="58"/>
      <c r="BU371" s="35"/>
      <c r="BV371" s="56"/>
      <c r="BW371" s="57"/>
      <c r="BX371" s="58"/>
    </row>
    <row r="372" spans="1:76" x14ac:dyDescent="0.2">
      <c r="A372" s="4">
        <f t="shared" si="192"/>
        <v>3660000</v>
      </c>
      <c r="B372" s="4">
        <f t="shared" si="189"/>
        <v>3670000</v>
      </c>
      <c r="D372" s="7">
        <f t="shared" si="193"/>
        <v>10000</v>
      </c>
      <c r="E372" s="57">
        <v>7806</v>
      </c>
      <c r="F372" s="9">
        <f t="shared" si="183"/>
        <v>2194</v>
      </c>
      <c r="G372" s="58">
        <v>181954</v>
      </c>
      <c r="H372" s="9">
        <f t="shared" si="184"/>
        <v>23.30950550858314</v>
      </c>
      <c r="I372" s="9">
        <f t="shared" si="185"/>
        <v>18.195399999999999</v>
      </c>
      <c r="J372" s="4"/>
      <c r="K372" s="59">
        <v>6018</v>
      </c>
      <c r="L372" s="27">
        <f t="shared" si="194"/>
        <v>3982</v>
      </c>
      <c r="M372" s="57">
        <v>57563</v>
      </c>
      <c r="N372" s="30">
        <f t="shared" si="195"/>
        <v>-57544.804600000003</v>
      </c>
      <c r="O372" s="35"/>
      <c r="P372" s="7">
        <f t="shared" si="196"/>
        <v>63581</v>
      </c>
      <c r="Q372" s="57">
        <v>1999</v>
      </c>
      <c r="R372" s="58">
        <v>2427</v>
      </c>
      <c r="S372" s="4"/>
      <c r="T372" s="59">
        <v>338130</v>
      </c>
      <c r="U372" s="58">
        <v>1588232</v>
      </c>
      <c r="V372" s="35"/>
      <c r="W372" s="7">
        <f t="shared" si="197"/>
        <v>1926362</v>
      </c>
      <c r="X372" s="57">
        <v>543552</v>
      </c>
      <c r="Y372" s="58">
        <v>660144</v>
      </c>
      <c r="AA372" s="7">
        <f t="shared" si="186"/>
        <v>30.29776191000456</v>
      </c>
      <c r="AB372" s="4">
        <f t="shared" si="187"/>
        <v>271.91195597798901</v>
      </c>
      <c r="AC372" s="9">
        <f t="shared" si="188"/>
        <v>272</v>
      </c>
      <c r="AE372" s="7">
        <f t="shared" si="190"/>
        <v>309052672</v>
      </c>
      <c r="AF372" s="4">
        <f t="shared" si="202"/>
        <v>188715768</v>
      </c>
      <c r="AG372" s="9">
        <f t="shared" si="203"/>
        <v>81767280</v>
      </c>
      <c r="AI372" s="47">
        <f t="shared" si="174"/>
        <v>0.15727969047356916</v>
      </c>
      <c r="AJ372" s="48">
        <f t="shared" si="175"/>
        <v>5.002501250625313</v>
      </c>
      <c r="AK372" s="49">
        <f t="shared" si="176"/>
        <v>4.1203131437989287</v>
      </c>
      <c r="AM372" s="47">
        <f t="shared" si="177"/>
        <v>0.12277252638366808</v>
      </c>
      <c r="AN372" s="48">
        <f t="shared" si="178"/>
        <v>3.9049524762381189</v>
      </c>
      <c r="AO372" s="49">
        <f t="shared" si="179"/>
        <v>3.2163164400494439</v>
      </c>
      <c r="AQ372" s="59">
        <v>611623</v>
      </c>
      <c r="AR372" s="58">
        <v>14717528</v>
      </c>
      <c r="AS372" s="35"/>
      <c r="AT372" s="7">
        <f t="shared" si="198"/>
        <v>15329151</v>
      </c>
      <c r="AU372" s="57">
        <v>667668</v>
      </c>
      <c r="AV372" s="58">
        <v>714281</v>
      </c>
      <c r="AW372" s="35"/>
      <c r="AX372" s="7">
        <f t="shared" si="191"/>
        <v>1546180714</v>
      </c>
      <c r="AY372" s="65">
        <f t="shared" si="204"/>
        <v>91377464</v>
      </c>
      <c r="AZ372" s="66">
        <f t="shared" si="205"/>
        <v>95090860</v>
      </c>
      <c r="BA372" s="35"/>
      <c r="BB372" s="7">
        <f t="shared" si="180"/>
        <v>241.09641245026029</v>
      </c>
      <c r="BC372" s="4">
        <f t="shared" si="181"/>
        <v>334.00100050025014</v>
      </c>
      <c r="BD372" s="9">
        <f t="shared" si="182"/>
        <v>294.30613926658424</v>
      </c>
      <c r="BE372" s="35"/>
      <c r="BF372" s="41">
        <f t="shared" si="199"/>
        <v>5.8861428820864328E-2</v>
      </c>
      <c r="BG372" s="43">
        <f t="shared" si="200"/>
        <v>8.1543213012756383E-2</v>
      </c>
      <c r="BH372" s="44">
        <f t="shared" si="201"/>
        <v>7.1852084781880918E-2</v>
      </c>
      <c r="BI372" s="35"/>
      <c r="BJ372" s="73" t="s">
        <v>47</v>
      </c>
      <c r="BK372" s="57"/>
      <c r="BL372" s="58"/>
      <c r="BM372" s="35"/>
      <c r="BN372" s="56"/>
      <c r="BO372" s="57"/>
      <c r="BP372" s="58"/>
      <c r="BQ372" s="35"/>
      <c r="BR372" s="56"/>
      <c r="BS372" s="57"/>
      <c r="BT372" s="58"/>
      <c r="BU372" s="35"/>
      <c r="BV372" s="56"/>
      <c r="BW372" s="57"/>
      <c r="BX372" s="58"/>
    </row>
    <row r="373" spans="1:76" x14ac:dyDescent="0.2">
      <c r="A373" s="4">
        <f t="shared" si="192"/>
        <v>3670000</v>
      </c>
      <c r="B373" s="4">
        <f t="shared" si="189"/>
        <v>3680000</v>
      </c>
      <c r="D373" s="7">
        <f t="shared" si="193"/>
        <v>10000</v>
      </c>
      <c r="E373" s="57">
        <v>8011</v>
      </c>
      <c r="F373" s="9">
        <f t="shared" si="183"/>
        <v>1989</v>
      </c>
      <c r="G373" s="58">
        <v>202849</v>
      </c>
      <c r="H373" s="9">
        <f t="shared" si="184"/>
        <v>25.321308201223317</v>
      </c>
      <c r="I373" s="9">
        <f t="shared" si="185"/>
        <v>20.2849</v>
      </c>
      <c r="J373" s="4"/>
      <c r="K373" s="59">
        <v>6354</v>
      </c>
      <c r="L373" s="27">
        <f t="shared" si="194"/>
        <v>3646</v>
      </c>
      <c r="M373" s="57">
        <v>63051</v>
      </c>
      <c r="N373" s="30">
        <f t="shared" si="195"/>
        <v>-63030.715100000001</v>
      </c>
      <c r="O373" s="35"/>
      <c r="P373" s="7">
        <f t="shared" si="196"/>
        <v>69405</v>
      </c>
      <c r="Q373" s="57">
        <v>2000</v>
      </c>
      <c r="R373" s="58">
        <v>2643</v>
      </c>
      <c r="S373" s="4"/>
      <c r="T373" s="59">
        <v>362217</v>
      </c>
      <c r="U373" s="58">
        <v>1685200</v>
      </c>
      <c r="V373" s="35"/>
      <c r="W373" s="7">
        <f t="shared" si="197"/>
        <v>2047417</v>
      </c>
      <c r="X373" s="57">
        <v>543736</v>
      </c>
      <c r="Y373" s="58">
        <v>718896</v>
      </c>
      <c r="AA373" s="7">
        <f t="shared" si="186"/>
        <v>29.499560550392623</v>
      </c>
      <c r="AB373" s="4">
        <f t="shared" si="187"/>
        <v>271.86799999999999</v>
      </c>
      <c r="AC373" s="9">
        <f t="shared" si="188"/>
        <v>272</v>
      </c>
      <c r="AE373" s="7">
        <f t="shared" si="190"/>
        <v>311100089</v>
      </c>
      <c r="AF373" s="4">
        <f t="shared" si="202"/>
        <v>189259504</v>
      </c>
      <c r="AG373" s="9">
        <f t="shared" si="203"/>
        <v>82486176</v>
      </c>
      <c r="AI373" s="47">
        <f t="shared" si="174"/>
        <v>0.14408183848425907</v>
      </c>
      <c r="AJ373" s="48">
        <f t="shared" si="175"/>
        <v>5</v>
      </c>
      <c r="AK373" s="49">
        <f t="shared" si="176"/>
        <v>3.7835792659856224</v>
      </c>
      <c r="AM373" s="47">
        <f t="shared" si="177"/>
        <v>0.11542396080973993</v>
      </c>
      <c r="AN373" s="48">
        <f t="shared" si="178"/>
        <v>4.0054999999999996</v>
      </c>
      <c r="AO373" s="49">
        <f t="shared" si="179"/>
        <v>3.031025349981082</v>
      </c>
      <c r="AQ373" s="59">
        <v>665652</v>
      </c>
      <c r="AR373" s="58">
        <v>16064944</v>
      </c>
      <c r="AS373" s="35"/>
      <c r="AT373" s="7">
        <f t="shared" si="198"/>
        <v>16730596</v>
      </c>
      <c r="AU373" s="57">
        <v>728312</v>
      </c>
      <c r="AV373" s="58">
        <v>788965</v>
      </c>
      <c r="AW373" s="35"/>
      <c r="AX373" s="7">
        <f t="shared" si="191"/>
        <v>1562911310</v>
      </c>
      <c r="AY373" s="65">
        <f t="shared" si="204"/>
        <v>92105776</v>
      </c>
      <c r="AZ373" s="66">
        <f t="shared" si="205"/>
        <v>95879825</v>
      </c>
      <c r="BA373" s="35"/>
      <c r="BB373" s="7">
        <f t="shared" si="180"/>
        <v>241.05750306173906</v>
      </c>
      <c r="BC373" s="4">
        <f t="shared" si="181"/>
        <v>364.15600000000001</v>
      </c>
      <c r="BD373" s="9">
        <f t="shared" si="182"/>
        <v>298.51116155883466</v>
      </c>
      <c r="BE373" s="35"/>
      <c r="BF373" s="41">
        <f t="shared" si="199"/>
        <v>5.8851929458432387E-2</v>
      </c>
      <c r="BG373" s="43">
        <f t="shared" si="200"/>
        <v>8.8905273437500001E-2</v>
      </c>
      <c r="BH373" s="44">
        <f t="shared" si="201"/>
        <v>7.2878701552449868E-2</v>
      </c>
      <c r="BI373" s="35"/>
      <c r="BJ373" s="73" t="s">
        <v>47</v>
      </c>
      <c r="BK373" s="57"/>
      <c r="BL373" s="58"/>
      <c r="BM373" s="35"/>
      <c r="BN373" s="56"/>
      <c r="BO373" s="57"/>
      <c r="BP373" s="58"/>
      <c r="BQ373" s="35"/>
      <c r="BR373" s="56"/>
      <c r="BS373" s="57"/>
      <c r="BT373" s="58"/>
      <c r="BU373" s="35"/>
      <c r="BV373" s="56"/>
      <c r="BW373" s="57"/>
      <c r="BX373" s="58"/>
    </row>
    <row r="374" spans="1:76" x14ac:dyDescent="0.2">
      <c r="A374" s="4">
        <f t="shared" si="192"/>
        <v>3680000</v>
      </c>
      <c r="B374" s="4">
        <f t="shared" si="189"/>
        <v>3690000</v>
      </c>
      <c r="D374" s="7">
        <f t="shared" si="193"/>
        <v>10000</v>
      </c>
      <c r="E374" s="57">
        <v>8112</v>
      </c>
      <c r="F374" s="9">
        <f t="shared" si="183"/>
        <v>1888</v>
      </c>
      <c r="G374" s="58">
        <v>200556</v>
      </c>
      <c r="H374" s="9">
        <f t="shared" si="184"/>
        <v>24.723372781065088</v>
      </c>
      <c r="I374" s="9">
        <f t="shared" si="185"/>
        <v>20.055599999999998</v>
      </c>
      <c r="J374" s="4"/>
      <c r="K374" s="59">
        <v>6503</v>
      </c>
      <c r="L374" s="27">
        <f t="shared" si="194"/>
        <v>3497</v>
      </c>
      <c r="M374" s="57">
        <v>68612</v>
      </c>
      <c r="N374" s="30">
        <f t="shared" si="195"/>
        <v>-68591.944399999993</v>
      </c>
      <c r="O374" s="35"/>
      <c r="P374" s="7">
        <f t="shared" si="196"/>
        <v>75115</v>
      </c>
      <c r="Q374" s="57">
        <v>2000</v>
      </c>
      <c r="R374" s="58">
        <v>2625</v>
      </c>
      <c r="S374" s="4"/>
      <c r="T374" s="59">
        <v>407940</v>
      </c>
      <c r="U374" s="58">
        <v>1729320</v>
      </c>
      <c r="V374" s="35"/>
      <c r="W374" s="7">
        <f t="shared" si="197"/>
        <v>2137260</v>
      </c>
      <c r="X374" s="57">
        <v>543928</v>
      </c>
      <c r="Y374" s="58">
        <v>714000</v>
      </c>
      <c r="AA374" s="7">
        <f t="shared" si="186"/>
        <v>28.45317180323504</v>
      </c>
      <c r="AB374" s="4">
        <f t="shared" si="187"/>
        <v>271.964</v>
      </c>
      <c r="AC374" s="9">
        <f t="shared" si="188"/>
        <v>272</v>
      </c>
      <c r="AE374" s="7">
        <f t="shared" si="190"/>
        <v>313237349</v>
      </c>
      <c r="AF374" s="4">
        <f t="shared" si="202"/>
        <v>189803432</v>
      </c>
      <c r="AG374" s="9">
        <f t="shared" si="203"/>
        <v>83200176</v>
      </c>
      <c r="AI374" s="47">
        <f t="shared" si="174"/>
        <v>0.13312920189043467</v>
      </c>
      <c r="AJ374" s="48">
        <f t="shared" si="175"/>
        <v>5</v>
      </c>
      <c r="AK374" s="49">
        <f t="shared" si="176"/>
        <v>3.8095238095238093</v>
      </c>
      <c r="AM374" s="47">
        <f t="shared" si="177"/>
        <v>0.10799440857352061</v>
      </c>
      <c r="AN374" s="48">
        <f t="shared" si="178"/>
        <v>4.056</v>
      </c>
      <c r="AO374" s="49">
        <f t="shared" si="179"/>
        <v>3.0902857142857143</v>
      </c>
      <c r="AQ374" s="59">
        <v>744354</v>
      </c>
      <c r="AR374" s="58">
        <v>17593800</v>
      </c>
      <c r="AS374" s="35"/>
      <c r="AT374" s="7">
        <f t="shared" si="198"/>
        <v>18338154</v>
      </c>
      <c r="AU374" s="57">
        <v>709958</v>
      </c>
      <c r="AV374" s="58">
        <v>774218</v>
      </c>
      <c r="AW374" s="35"/>
      <c r="AX374" s="7">
        <f t="shared" si="191"/>
        <v>1581249464</v>
      </c>
      <c r="AY374" s="65">
        <f t="shared" si="204"/>
        <v>92815734</v>
      </c>
      <c r="AZ374" s="66">
        <f t="shared" si="205"/>
        <v>96654043</v>
      </c>
      <c r="BA374" s="35"/>
      <c r="BB374" s="7">
        <f t="shared" si="180"/>
        <v>244.1343806163882</v>
      </c>
      <c r="BC374" s="4">
        <f t="shared" si="181"/>
        <v>354.97899999999998</v>
      </c>
      <c r="BD374" s="9">
        <f t="shared" si="182"/>
        <v>294.94019047619048</v>
      </c>
      <c r="BE374" s="35"/>
      <c r="BF374" s="41">
        <f t="shared" si="199"/>
        <v>5.96031202676729E-2</v>
      </c>
      <c r="BG374" s="43">
        <f t="shared" si="200"/>
        <v>8.6664794921874996E-2</v>
      </c>
      <c r="BH374" s="44">
        <f t="shared" si="201"/>
        <v>7.2006882440476191E-2</v>
      </c>
      <c r="BI374" s="35"/>
      <c r="BJ374" s="73" t="s">
        <v>47</v>
      </c>
      <c r="BK374" s="57"/>
      <c r="BL374" s="58"/>
      <c r="BM374" s="35"/>
      <c r="BN374" s="56"/>
      <c r="BO374" s="57"/>
      <c r="BP374" s="58"/>
      <c r="BQ374" s="35"/>
      <c r="BR374" s="56"/>
      <c r="BS374" s="57"/>
      <c r="BT374" s="58"/>
      <c r="BU374" s="35"/>
      <c r="BV374" s="56"/>
      <c r="BW374" s="57"/>
      <c r="BX374" s="58"/>
    </row>
    <row r="375" spans="1:76" x14ac:dyDescent="0.2">
      <c r="A375" s="4">
        <f t="shared" si="192"/>
        <v>3690000</v>
      </c>
      <c r="B375" s="4">
        <f t="shared" si="189"/>
        <v>3700000</v>
      </c>
      <c r="D375" s="7">
        <f t="shared" si="193"/>
        <v>10000</v>
      </c>
      <c r="E375" s="57">
        <v>8033</v>
      </c>
      <c r="F375" s="9">
        <f t="shared" si="183"/>
        <v>1967</v>
      </c>
      <c r="G375" s="58">
        <v>191458</v>
      </c>
      <c r="H375" s="9">
        <f t="shared" si="184"/>
        <v>23.833935018050543</v>
      </c>
      <c r="I375" s="9">
        <f t="shared" si="185"/>
        <v>19.145800000000001</v>
      </c>
      <c r="J375" s="4"/>
      <c r="K375" s="59">
        <v>6535</v>
      </c>
      <c r="L375" s="27">
        <f t="shared" si="194"/>
        <v>3465</v>
      </c>
      <c r="M375" s="57">
        <v>71621</v>
      </c>
      <c r="N375" s="30">
        <f t="shared" si="195"/>
        <v>-71601.854200000002</v>
      </c>
      <c r="O375" s="35"/>
      <c r="P375" s="7">
        <f t="shared" si="196"/>
        <v>78156</v>
      </c>
      <c r="Q375" s="57">
        <v>2000</v>
      </c>
      <c r="R375" s="58">
        <v>2550</v>
      </c>
      <c r="S375" s="4"/>
      <c r="T375" s="59">
        <v>429173</v>
      </c>
      <c r="U375" s="58">
        <v>1738432</v>
      </c>
      <c r="V375" s="35"/>
      <c r="W375" s="7">
        <f t="shared" si="197"/>
        <v>2167605</v>
      </c>
      <c r="X375" s="57">
        <v>543856</v>
      </c>
      <c r="Y375" s="58">
        <v>693600</v>
      </c>
      <c r="AA375" s="7">
        <f t="shared" si="186"/>
        <v>27.734339014279133</v>
      </c>
      <c r="AB375" s="4">
        <f t="shared" si="187"/>
        <v>271.928</v>
      </c>
      <c r="AC375" s="9">
        <f t="shared" si="188"/>
        <v>272</v>
      </c>
      <c r="AE375" s="7">
        <f t="shared" si="190"/>
        <v>315404954</v>
      </c>
      <c r="AF375" s="4">
        <f t="shared" si="202"/>
        <v>190347288</v>
      </c>
      <c r="AG375" s="9">
        <f t="shared" si="203"/>
        <v>83893776</v>
      </c>
      <c r="AI375" s="47">
        <f t="shared" si="174"/>
        <v>0.12794922974563694</v>
      </c>
      <c r="AJ375" s="48">
        <f t="shared" si="175"/>
        <v>5</v>
      </c>
      <c r="AK375" s="49">
        <f t="shared" si="176"/>
        <v>3.9215686274509802</v>
      </c>
      <c r="AM375" s="47">
        <f t="shared" si="177"/>
        <v>0.10278161625467015</v>
      </c>
      <c r="AN375" s="48">
        <f t="shared" si="178"/>
        <v>4.0164999999999997</v>
      </c>
      <c r="AO375" s="49">
        <f t="shared" si="179"/>
        <v>3.1501960784313727</v>
      </c>
      <c r="AQ375" s="59">
        <v>792101</v>
      </c>
      <c r="AR375" s="58">
        <v>18251312</v>
      </c>
      <c r="AS375" s="35"/>
      <c r="AT375" s="7">
        <f t="shared" si="198"/>
        <v>19043413</v>
      </c>
      <c r="AU375" s="57">
        <v>672702</v>
      </c>
      <c r="AV375" s="58">
        <v>730069</v>
      </c>
      <c r="AW375" s="35"/>
      <c r="AX375" s="7">
        <f t="shared" si="191"/>
        <v>1600292877</v>
      </c>
      <c r="AY375" s="65">
        <f t="shared" si="204"/>
        <v>93488436</v>
      </c>
      <c r="AZ375" s="66">
        <f t="shared" si="205"/>
        <v>97384112</v>
      </c>
      <c r="BA375" s="35"/>
      <c r="BB375" s="7">
        <f t="shared" si="180"/>
        <v>243.6590025078049</v>
      </c>
      <c r="BC375" s="4">
        <f t="shared" si="181"/>
        <v>336.351</v>
      </c>
      <c r="BD375" s="9">
        <f t="shared" si="182"/>
        <v>286.30156862745099</v>
      </c>
      <c r="BE375" s="35"/>
      <c r="BF375" s="41">
        <f t="shared" si="199"/>
        <v>5.9487061159132056E-2</v>
      </c>
      <c r="BG375" s="43">
        <f t="shared" si="200"/>
        <v>8.2116943359375E-2</v>
      </c>
      <c r="BH375" s="44">
        <f t="shared" si="201"/>
        <v>6.9897843903186277E-2</v>
      </c>
      <c r="BI375" s="35"/>
      <c r="BJ375" s="73" t="s">
        <v>47</v>
      </c>
      <c r="BK375" s="57"/>
      <c r="BL375" s="58"/>
      <c r="BM375" s="35"/>
      <c r="BN375" s="56"/>
      <c r="BO375" s="57"/>
      <c r="BP375" s="58"/>
      <c r="BQ375" s="35"/>
      <c r="BR375" s="56"/>
      <c r="BS375" s="57"/>
      <c r="BT375" s="58"/>
      <c r="BU375" s="35"/>
      <c r="BV375" s="56"/>
      <c r="BW375" s="57"/>
      <c r="BX375" s="58"/>
    </row>
    <row r="376" spans="1:76" x14ac:dyDescent="0.2">
      <c r="A376" s="4">
        <f t="shared" si="192"/>
        <v>3700000</v>
      </c>
      <c r="B376" s="4">
        <f t="shared" si="189"/>
        <v>3710000</v>
      </c>
      <c r="D376" s="7">
        <f t="shared" si="193"/>
        <v>10000</v>
      </c>
      <c r="E376" s="57">
        <v>8050</v>
      </c>
      <c r="F376" s="9">
        <f t="shared" si="183"/>
        <v>1950</v>
      </c>
      <c r="G376" s="58">
        <v>191301</v>
      </c>
      <c r="H376" s="9">
        <f t="shared" si="184"/>
        <v>23.764099378881987</v>
      </c>
      <c r="I376" s="9">
        <f t="shared" si="185"/>
        <v>19.130099999999999</v>
      </c>
      <c r="J376" s="4"/>
      <c r="K376" s="59">
        <v>6608</v>
      </c>
      <c r="L376" s="27">
        <f t="shared" si="194"/>
        <v>3392</v>
      </c>
      <c r="M376" s="57">
        <v>69789</v>
      </c>
      <c r="N376" s="30">
        <f t="shared" si="195"/>
        <v>-69769.869900000005</v>
      </c>
      <c r="O376" s="35"/>
      <c r="P376" s="7">
        <f t="shared" si="196"/>
        <v>76397</v>
      </c>
      <c r="Q376" s="57">
        <v>2000</v>
      </c>
      <c r="R376" s="58">
        <v>2598</v>
      </c>
      <c r="S376" s="4"/>
      <c r="T376" s="59">
        <v>448089</v>
      </c>
      <c r="U376" s="58">
        <v>1759464</v>
      </c>
      <c r="V376" s="35"/>
      <c r="W376" s="7">
        <f t="shared" si="197"/>
        <v>2207553</v>
      </c>
      <c r="X376" s="57">
        <v>543864</v>
      </c>
      <c r="Y376" s="58">
        <v>706656</v>
      </c>
      <c r="AA376" s="7">
        <f t="shared" si="186"/>
        <v>28.895807426993205</v>
      </c>
      <c r="AB376" s="4">
        <f t="shared" si="187"/>
        <v>271.93200000000002</v>
      </c>
      <c r="AC376" s="9">
        <f t="shared" si="188"/>
        <v>272</v>
      </c>
      <c r="AE376" s="7">
        <f t="shared" si="190"/>
        <v>317612507</v>
      </c>
      <c r="AF376" s="4">
        <f t="shared" si="202"/>
        <v>190891152</v>
      </c>
      <c r="AG376" s="9">
        <f t="shared" si="203"/>
        <v>84600432</v>
      </c>
      <c r="AI376" s="47">
        <f t="shared" si="174"/>
        <v>0.13089519221958978</v>
      </c>
      <c r="AJ376" s="48">
        <f t="shared" si="175"/>
        <v>5</v>
      </c>
      <c r="AK376" s="49">
        <f t="shared" si="176"/>
        <v>3.8491147036181679</v>
      </c>
      <c r="AM376" s="47">
        <f t="shared" si="177"/>
        <v>0.10537062973676976</v>
      </c>
      <c r="AN376" s="48">
        <f t="shared" si="178"/>
        <v>4.0250000000000004</v>
      </c>
      <c r="AO376" s="49">
        <f t="shared" si="179"/>
        <v>3.0985373364126252</v>
      </c>
      <c r="AQ376" s="59">
        <v>784692</v>
      </c>
      <c r="AR376" s="58">
        <v>17983264</v>
      </c>
      <c r="AS376" s="35"/>
      <c r="AT376" s="7">
        <f t="shared" si="198"/>
        <v>18767956</v>
      </c>
      <c r="AU376" s="57">
        <v>681688</v>
      </c>
      <c r="AV376" s="58">
        <v>741107</v>
      </c>
      <c r="AW376" s="35"/>
      <c r="AX376" s="7">
        <f t="shared" si="191"/>
        <v>1619060833</v>
      </c>
      <c r="AY376" s="65">
        <f t="shared" si="204"/>
        <v>94170124</v>
      </c>
      <c r="AZ376" s="66">
        <f t="shared" si="205"/>
        <v>98125219</v>
      </c>
      <c r="BA376" s="35"/>
      <c r="BB376" s="7">
        <f t="shared" si="180"/>
        <v>245.66352081888033</v>
      </c>
      <c r="BC376" s="4">
        <f t="shared" si="181"/>
        <v>340.84399999999999</v>
      </c>
      <c r="BD376" s="9">
        <f t="shared" si="182"/>
        <v>285.26058506543495</v>
      </c>
      <c r="BE376" s="35"/>
      <c r="BF376" s="41">
        <f t="shared" si="199"/>
        <v>5.9976445512421955E-2</v>
      </c>
      <c r="BG376" s="43">
        <f t="shared" si="200"/>
        <v>8.3213867187499999E-2</v>
      </c>
      <c r="BH376" s="44">
        <f t="shared" si="201"/>
        <v>6.9643697525740955E-2</v>
      </c>
      <c r="BI376" s="35"/>
      <c r="BJ376" s="73" t="s">
        <v>47</v>
      </c>
      <c r="BK376" s="57"/>
      <c r="BL376" s="58"/>
      <c r="BM376" s="35"/>
      <c r="BN376" s="56"/>
      <c r="BO376" s="57"/>
      <c r="BP376" s="58"/>
      <c r="BQ376" s="35"/>
      <c r="BR376" s="56"/>
      <c r="BS376" s="57"/>
      <c r="BT376" s="58"/>
      <c r="BU376" s="35"/>
      <c r="BV376" s="56"/>
      <c r="BW376" s="57"/>
      <c r="BX376" s="58"/>
    </row>
    <row r="377" spans="1:76" x14ac:dyDescent="0.2">
      <c r="A377" s="4">
        <f t="shared" si="192"/>
        <v>3710000</v>
      </c>
      <c r="B377" s="4">
        <f t="shared" si="189"/>
        <v>3720000</v>
      </c>
      <c r="D377" s="7">
        <f t="shared" si="193"/>
        <v>10000</v>
      </c>
      <c r="E377" s="57">
        <v>8337</v>
      </c>
      <c r="F377" s="9">
        <f t="shared" si="183"/>
        <v>1663</v>
      </c>
      <c r="G377" s="58">
        <v>228656</v>
      </c>
      <c r="H377" s="9">
        <f t="shared" si="184"/>
        <v>27.426652272999881</v>
      </c>
      <c r="I377" s="9">
        <f t="shared" si="185"/>
        <v>22.865600000000001</v>
      </c>
      <c r="J377" s="4"/>
      <c r="K377" s="59">
        <v>6993</v>
      </c>
      <c r="L377" s="27">
        <f t="shared" si="194"/>
        <v>3007</v>
      </c>
      <c r="M377" s="57">
        <v>85582</v>
      </c>
      <c r="N377" s="30">
        <f t="shared" si="195"/>
        <v>-85559.134399999995</v>
      </c>
      <c r="O377" s="35"/>
      <c r="P377" s="7">
        <f t="shared" si="196"/>
        <v>92575</v>
      </c>
      <c r="Q377" s="57">
        <v>2000</v>
      </c>
      <c r="R377" s="58">
        <v>3045</v>
      </c>
      <c r="S377" s="4"/>
      <c r="T377" s="59">
        <v>544723</v>
      </c>
      <c r="U377" s="58">
        <v>1865728</v>
      </c>
      <c r="V377" s="35"/>
      <c r="W377" s="7">
        <f t="shared" si="197"/>
        <v>2410451</v>
      </c>
      <c r="X377" s="57">
        <v>543952</v>
      </c>
      <c r="Y377" s="58">
        <v>828240</v>
      </c>
      <c r="AA377" s="7">
        <f t="shared" si="186"/>
        <v>26.037817985417231</v>
      </c>
      <c r="AB377" s="4">
        <f t="shared" si="187"/>
        <v>271.976</v>
      </c>
      <c r="AC377" s="9">
        <f t="shared" si="188"/>
        <v>272</v>
      </c>
      <c r="AE377" s="7">
        <f t="shared" si="190"/>
        <v>320022958</v>
      </c>
      <c r="AF377" s="4">
        <f t="shared" si="202"/>
        <v>191435104</v>
      </c>
      <c r="AG377" s="9">
        <f t="shared" si="203"/>
        <v>85428672</v>
      </c>
      <c r="AI377" s="47">
        <f t="shared" si="174"/>
        <v>0.10802052389954091</v>
      </c>
      <c r="AJ377" s="48">
        <f t="shared" si="175"/>
        <v>5</v>
      </c>
      <c r="AK377" s="49">
        <f t="shared" si="176"/>
        <v>3.284072249589491</v>
      </c>
      <c r="AM377" s="47">
        <f t="shared" si="177"/>
        <v>9.0056710775047261E-2</v>
      </c>
      <c r="AN377" s="48">
        <f t="shared" si="178"/>
        <v>4.1684999999999999</v>
      </c>
      <c r="AO377" s="49">
        <f t="shared" si="179"/>
        <v>2.7379310344827585</v>
      </c>
      <c r="AQ377" s="59">
        <v>975669</v>
      </c>
      <c r="AR377" s="58">
        <v>21913944</v>
      </c>
      <c r="AS377" s="35"/>
      <c r="AT377" s="7">
        <f t="shared" si="198"/>
        <v>22889613</v>
      </c>
      <c r="AU377" s="57">
        <v>801548</v>
      </c>
      <c r="AV377" s="58">
        <v>901136</v>
      </c>
      <c r="AW377" s="35"/>
      <c r="AX377" s="7">
        <f t="shared" si="191"/>
        <v>1641950446</v>
      </c>
      <c r="AY377" s="65">
        <f t="shared" si="204"/>
        <v>94971672</v>
      </c>
      <c r="AZ377" s="66">
        <f t="shared" si="205"/>
        <v>99026355</v>
      </c>
      <c r="BA377" s="35"/>
      <c r="BB377" s="7">
        <f t="shared" si="180"/>
        <v>247.25479881177424</v>
      </c>
      <c r="BC377" s="4">
        <f t="shared" si="181"/>
        <v>400.774</v>
      </c>
      <c r="BD377" s="9">
        <f t="shared" si="182"/>
        <v>295.93957307060754</v>
      </c>
      <c r="BE377" s="35"/>
      <c r="BF377" s="41">
        <f t="shared" si="199"/>
        <v>6.0364941116155819E-2</v>
      </c>
      <c r="BG377" s="43">
        <f t="shared" si="200"/>
        <v>9.784521484375E-2</v>
      </c>
      <c r="BH377" s="44">
        <f t="shared" si="201"/>
        <v>7.2250872331691293E-2</v>
      </c>
      <c r="BI377" s="35"/>
      <c r="BJ377" s="73" t="s">
        <v>47</v>
      </c>
      <c r="BK377" s="57"/>
      <c r="BL377" s="58"/>
      <c r="BM377" s="35"/>
      <c r="BN377" s="56"/>
      <c r="BO377" s="57"/>
      <c r="BP377" s="58"/>
      <c r="BQ377" s="35"/>
      <c r="BR377" s="56"/>
      <c r="BS377" s="57"/>
      <c r="BT377" s="58"/>
      <c r="BU377" s="35"/>
      <c r="BV377" s="56"/>
      <c r="BW377" s="57"/>
      <c r="BX377" s="58"/>
    </row>
    <row r="378" spans="1:76" x14ac:dyDescent="0.2">
      <c r="A378" s="4">
        <f t="shared" si="192"/>
        <v>3720000</v>
      </c>
      <c r="B378" s="4">
        <f t="shared" si="189"/>
        <v>3730000</v>
      </c>
      <c r="D378" s="7">
        <f t="shared" si="193"/>
        <v>10000</v>
      </c>
      <c r="E378" s="57">
        <v>8542</v>
      </c>
      <c r="F378" s="9">
        <f t="shared" si="183"/>
        <v>1458</v>
      </c>
      <c r="G378" s="58">
        <v>248476</v>
      </c>
      <c r="H378" s="9">
        <f t="shared" si="184"/>
        <v>29.088738000468275</v>
      </c>
      <c r="I378" s="9">
        <f t="shared" si="185"/>
        <v>24.8476</v>
      </c>
      <c r="J378" s="4"/>
      <c r="K378" s="59">
        <v>7100</v>
      </c>
      <c r="L378" s="27">
        <f t="shared" si="194"/>
        <v>2900</v>
      </c>
      <c r="M378" s="57">
        <v>91708</v>
      </c>
      <c r="N378" s="30">
        <f t="shared" si="195"/>
        <v>-91683.152400000006</v>
      </c>
      <c r="O378" s="35"/>
      <c r="P378" s="7">
        <f t="shared" si="196"/>
        <v>98808</v>
      </c>
      <c r="Q378" s="57">
        <v>2000</v>
      </c>
      <c r="R378" s="58">
        <v>3264</v>
      </c>
      <c r="S378" s="4"/>
      <c r="T378" s="59">
        <v>586360</v>
      </c>
      <c r="U378" s="58">
        <v>1901000</v>
      </c>
      <c r="V378" s="35"/>
      <c r="W378" s="7">
        <f t="shared" si="197"/>
        <v>2487360</v>
      </c>
      <c r="X378" s="57">
        <v>543936</v>
      </c>
      <c r="Y378" s="58">
        <v>887808</v>
      </c>
      <c r="AA378" s="7">
        <f t="shared" si="186"/>
        <v>25.173670148166142</v>
      </c>
      <c r="AB378" s="4">
        <f t="shared" si="187"/>
        <v>271.96800000000002</v>
      </c>
      <c r="AC378" s="9">
        <f t="shared" si="188"/>
        <v>272</v>
      </c>
      <c r="AE378" s="7">
        <f t="shared" si="190"/>
        <v>322510318</v>
      </c>
      <c r="AF378" s="4">
        <f t="shared" si="202"/>
        <v>191979040</v>
      </c>
      <c r="AG378" s="9">
        <f t="shared" si="203"/>
        <v>86316480</v>
      </c>
      <c r="AI378" s="47">
        <f t="shared" si="174"/>
        <v>0.10120638005019836</v>
      </c>
      <c r="AJ378" s="48">
        <f t="shared" si="175"/>
        <v>5</v>
      </c>
      <c r="AK378" s="49">
        <f t="shared" si="176"/>
        <v>3.0637254901960786</v>
      </c>
      <c r="AM378" s="47">
        <f t="shared" si="177"/>
        <v>8.6450489838879443E-2</v>
      </c>
      <c r="AN378" s="48">
        <f t="shared" si="178"/>
        <v>4.2709999999999999</v>
      </c>
      <c r="AO378" s="49">
        <f t="shared" si="179"/>
        <v>2.6170343137254903</v>
      </c>
      <c r="AQ378" s="59">
        <v>1066785</v>
      </c>
      <c r="AR378" s="58">
        <v>23566984</v>
      </c>
      <c r="AS378" s="35"/>
      <c r="AT378" s="7">
        <f t="shared" si="198"/>
        <v>24633769</v>
      </c>
      <c r="AU378" s="57">
        <v>862677</v>
      </c>
      <c r="AV378" s="58">
        <v>983080</v>
      </c>
      <c r="AW378" s="35"/>
      <c r="AX378" s="7">
        <f t="shared" si="191"/>
        <v>1666584215</v>
      </c>
      <c r="AY378" s="65">
        <f t="shared" si="204"/>
        <v>95834349</v>
      </c>
      <c r="AZ378" s="66">
        <f t="shared" si="205"/>
        <v>100009435</v>
      </c>
      <c r="BA378" s="35"/>
      <c r="BB378" s="7">
        <f t="shared" si="180"/>
        <v>249.3094587482795</v>
      </c>
      <c r="BC378" s="4">
        <f t="shared" si="181"/>
        <v>431.33850000000001</v>
      </c>
      <c r="BD378" s="9">
        <f t="shared" si="182"/>
        <v>301.18872549019608</v>
      </c>
      <c r="BE378" s="35"/>
      <c r="BF378" s="41">
        <f t="shared" si="199"/>
        <v>6.0866567077216674E-2</v>
      </c>
      <c r="BG378" s="43">
        <f t="shared" si="200"/>
        <v>0.1053072509765625</v>
      </c>
      <c r="BH378" s="44">
        <f t="shared" si="201"/>
        <v>7.3532403684129902E-2</v>
      </c>
      <c r="BI378" s="35"/>
      <c r="BJ378" s="73" t="s">
        <v>47</v>
      </c>
      <c r="BK378" s="57"/>
      <c r="BL378" s="58"/>
      <c r="BM378" s="35"/>
      <c r="BN378" s="56"/>
      <c r="BO378" s="57"/>
      <c r="BP378" s="58"/>
      <c r="BQ378" s="35"/>
      <c r="BR378" s="56"/>
      <c r="BS378" s="57"/>
      <c r="BT378" s="58"/>
      <c r="BU378" s="35"/>
      <c r="BV378" s="56"/>
      <c r="BW378" s="57"/>
      <c r="BX378" s="58"/>
    </row>
    <row r="379" spans="1:76" x14ac:dyDescent="0.2">
      <c r="A379" s="4">
        <f t="shared" si="192"/>
        <v>3730000</v>
      </c>
      <c r="B379" s="4">
        <f t="shared" si="189"/>
        <v>3740000</v>
      </c>
      <c r="D379" s="7">
        <f t="shared" si="193"/>
        <v>10000</v>
      </c>
      <c r="E379" s="57">
        <v>8530</v>
      </c>
      <c r="F379" s="9">
        <f t="shared" si="183"/>
        <v>1470</v>
      </c>
      <c r="G379" s="58">
        <v>272208</v>
      </c>
      <c r="H379" s="9">
        <f t="shared" si="184"/>
        <v>31.911840562719814</v>
      </c>
      <c r="I379" s="9">
        <f t="shared" si="185"/>
        <v>27.220800000000001</v>
      </c>
      <c r="J379" s="4"/>
      <c r="K379" s="59">
        <v>7089</v>
      </c>
      <c r="L379" s="27">
        <f t="shared" si="194"/>
        <v>2911</v>
      </c>
      <c r="M379" s="57">
        <v>94362</v>
      </c>
      <c r="N379" s="30">
        <f t="shared" si="195"/>
        <v>-94334.779200000004</v>
      </c>
      <c r="O379" s="35"/>
      <c r="P379" s="7">
        <f t="shared" si="196"/>
        <v>101451</v>
      </c>
      <c r="Q379" s="57">
        <v>2000</v>
      </c>
      <c r="R379" s="58">
        <v>3501</v>
      </c>
      <c r="S379" s="4"/>
      <c r="T379" s="59">
        <v>603915</v>
      </c>
      <c r="U379" s="58">
        <v>1896864</v>
      </c>
      <c r="V379" s="35"/>
      <c r="W379" s="7">
        <f t="shared" si="197"/>
        <v>2500779</v>
      </c>
      <c r="X379" s="57">
        <v>543968</v>
      </c>
      <c r="Y379" s="58">
        <v>952272</v>
      </c>
      <c r="AA379" s="7">
        <f t="shared" si="186"/>
        <v>24.650116805157168</v>
      </c>
      <c r="AB379" s="4">
        <f t="shared" si="187"/>
        <v>271.98399999999998</v>
      </c>
      <c r="AC379" s="9">
        <f t="shared" si="188"/>
        <v>272</v>
      </c>
      <c r="AE379" s="7">
        <f t="shared" si="190"/>
        <v>325011097</v>
      </c>
      <c r="AF379" s="4">
        <f t="shared" si="202"/>
        <v>192523008</v>
      </c>
      <c r="AG379" s="9">
        <f t="shared" si="203"/>
        <v>87268752</v>
      </c>
      <c r="AI379" s="47">
        <f t="shared" si="174"/>
        <v>9.8569752885629511E-2</v>
      </c>
      <c r="AJ379" s="48">
        <f t="shared" si="175"/>
        <v>5</v>
      </c>
      <c r="AK379" s="49">
        <f t="shared" si="176"/>
        <v>2.8563267637817766</v>
      </c>
      <c r="AM379" s="47">
        <f t="shared" si="177"/>
        <v>8.4079999211441978E-2</v>
      </c>
      <c r="AN379" s="48">
        <f t="shared" si="178"/>
        <v>4.2649999999999997</v>
      </c>
      <c r="AO379" s="49">
        <f t="shared" si="179"/>
        <v>2.4364467295058554</v>
      </c>
      <c r="AQ379" s="59">
        <v>1092618</v>
      </c>
      <c r="AR379" s="58">
        <v>24207208</v>
      </c>
      <c r="AS379" s="35"/>
      <c r="AT379" s="7">
        <f t="shared" si="198"/>
        <v>25299826</v>
      </c>
      <c r="AU379" s="57">
        <v>935077</v>
      </c>
      <c r="AV379" s="58">
        <v>1082290</v>
      </c>
      <c r="AW379" s="35"/>
      <c r="AX379" s="7">
        <f t="shared" si="191"/>
        <v>1691884041</v>
      </c>
      <c r="AY379" s="65">
        <f t="shared" si="204"/>
        <v>96769426</v>
      </c>
      <c r="AZ379" s="66">
        <f t="shared" si="205"/>
        <v>101091725</v>
      </c>
      <c r="BA379" s="35"/>
      <c r="BB379" s="7">
        <f t="shared" si="180"/>
        <v>249.37975968694246</v>
      </c>
      <c r="BC379" s="4">
        <f t="shared" si="181"/>
        <v>467.5385</v>
      </c>
      <c r="BD379" s="9">
        <f t="shared" si="182"/>
        <v>309.13738931733792</v>
      </c>
      <c r="BE379" s="35"/>
      <c r="BF379" s="41">
        <f t="shared" si="199"/>
        <v>6.0883730392319937E-2</v>
      </c>
      <c r="BG379" s="43">
        <f t="shared" si="200"/>
        <v>0.1141451416015625</v>
      </c>
      <c r="BH379" s="44">
        <f t="shared" si="201"/>
        <v>7.5472995438803203E-2</v>
      </c>
      <c r="BI379" s="35"/>
      <c r="BJ379" s="73" t="s">
        <v>47</v>
      </c>
      <c r="BK379" s="57"/>
      <c r="BL379" s="58"/>
      <c r="BM379" s="35"/>
      <c r="BN379" s="56"/>
      <c r="BO379" s="57"/>
      <c r="BP379" s="58"/>
      <c r="BQ379" s="35"/>
      <c r="BR379" s="56"/>
      <c r="BS379" s="57"/>
      <c r="BT379" s="58"/>
      <c r="BU379" s="35"/>
      <c r="BV379" s="56"/>
      <c r="BW379" s="57"/>
      <c r="BX379" s="58"/>
    </row>
    <row r="380" spans="1:76" x14ac:dyDescent="0.2">
      <c r="A380" s="4">
        <f t="shared" si="192"/>
        <v>3740000</v>
      </c>
      <c r="B380" s="4">
        <f t="shared" si="189"/>
        <v>3750000</v>
      </c>
      <c r="D380" s="7">
        <f t="shared" si="193"/>
        <v>10000</v>
      </c>
      <c r="E380" s="57">
        <v>8452</v>
      </c>
      <c r="F380" s="9">
        <f t="shared" si="183"/>
        <v>1548</v>
      </c>
      <c r="G380" s="58">
        <v>287914</v>
      </c>
      <c r="H380" s="9">
        <f t="shared" si="184"/>
        <v>34.064600094652157</v>
      </c>
      <c r="I380" s="9">
        <f t="shared" si="185"/>
        <v>28.791399999999999</v>
      </c>
      <c r="J380" s="4"/>
      <c r="K380" s="59">
        <v>7121</v>
      </c>
      <c r="L380" s="27">
        <f t="shared" si="194"/>
        <v>2879</v>
      </c>
      <c r="M380" s="57">
        <v>103398</v>
      </c>
      <c r="N380" s="30">
        <f t="shared" si="195"/>
        <v>-103369.2086</v>
      </c>
      <c r="O380" s="35"/>
      <c r="P380" s="7">
        <f t="shared" si="196"/>
        <v>110519</v>
      </c>
      <c r="Q380" s="57">
        <v>1999</v>
      </c>
      <c r="R380" s="58">
        <v>3473</v>
      </c>
      <c r="S380" s="4"/>
      <c r="T380" s="59">
        <v>614765</v>
      </c>
      <c r="U380" s="58">
        <v>1905504</v>
      </c>
      <c r="V380" s="35"/>
      <c r="W380" s="7">
        <f t="shared" si="197"/>
        <v>2520269</v>
      </c>
      <c r="X380" s="57">
        <v>543696</v>
      </c>
      <c r="Y380" s="58">
        <v>944656</v>
      </c>
      <c r="AA380" s="7">
        <f t="shared" si="186"/>
        <v>22.803943213384123</v>
      </c>
      <c r="AB380" s="4">
        <f t="shared" si="187"/>
        <v>271.983991995998</v>
      </c>
      <c r="AC380" s="9">
        <f t="shared" si="188"/>
        <v>272</v>
      </c>
      <c r="AE380" s="7">
        <f t="shared" si="190"/>
        <v>327531366</v>
      </c>
      <c r="AF380" s="4">
        <f t="shared" si="202"/>
        <v>193066704</v>
      </c>
      <c r="AG380" s="9">
        <f t="shared" si="203"/>
        <v>88213408</v>
      </c>
      <c r="AI380" s="47">
        <f t="shared" si="174"/>
        <v>9.0482179534740637E-2</v>
      </c>
      <c r="AJ380" s="48">
        <f t="shared" si="175"/>
        <v>5.002501250625313</v>
      </c>
      <c r="AK380" s="49">
        <f t="shared" si="176"/>
        <v>2.8793550244745179</v>
      </c>
      <c r="AM380" s="47">
        <f t="shared" si="177"/>
        <v>7.6475538142762783E-2</v>
      </c>
      <c r="AN380" s="48">
        <f t="shared" si="178"/>
        <v>4.2281140570285141</v>
      </c>
      <c r="AO380" s="49">
        <f t="shared" si="179"/>
        <v>2.4336308666858621</v>
      </c>
      <c r="AQ380" s="59">
        <v>1175226</v>
      </c>
      <c r="AR380" s="58">
        <v>26490984</v>
      </c>
      <c r="AS380" s="35"/>
      <c r="AT380" s="7">
        <f t="shared" si="198"/>
        <v>27666210</v>
      </c>
      <c r="AU380" s="57">
        <v>941162</v>
      </c>
      <c r="AV380" s="58">
        <v>1092076</v>
      </c>
      <c r="AW380" s="35"/>
      <c r="AX380" s="7">
        <f t="shared" si="191"/>
        <v>1719550251</v>
      </c>
      <c r="AY380" s="65">
        <f t="shared" si="204"/>
        <v>97710588</v>
      </c>
      <c r="AZ380" s="66">
        <f t="shared" si="205"/>
        <v>102183801</v>
      </c>
      <c r="BA380" s="35"/>
      <c r="BB380" s="7">
        <f t="shared" si="180"/>
        <v>250.32989802658366</v>
      </c>
      <c r="BC380" s="4">
        <f t="shared" si="181"/>
        <v>470.81640820410206</v>
      </c>
      <c r="BD380" s="9">
        <f t="shared" si="182"/>
        <v>314.44745177080335</v>
      </c>
      <c r="BE380" s="35"/>
      <c r="BF380" s="41">
        <f t="shared" si="199"/>
        <v>6.1115697760396402E-2</v>
      </c>
      <c r="BG380" s="43">
        <f t="shared" si="200"/>
        <v>0.1149454121592046</v>
      </c>
      <c r="BH380" s="44">
        <f t="shared" si="201"/>
        <v>7.6769397404981288E-2</v>
      </c>
      <c r="BI380" s="35"/>
      <c r="BJ380" s="73" t="s">
        <v>47</v>
      </c>
      <c r="BK380" s="57"/>
      <c r="BL380" s="58"/>
      <c r="BM380" s="35"/>
      <c r="BN380" s="56"/>
      <c r="BO380" s="57"/>
      <c r="BP380" s="58"/>
      <c r="BQ380" s="35"/>
      <c r="BR380" s="56"/>
      <c r="BS380" s="57"/>
      <c r="BT380" s="58"/>
      <c r="BU380" s="35"/>
      <c r="BV380" s="56"/>
      <c r="BW380" s="57"/>
      <c r="BX380" s="58"/>
    </row>
    <row r="381" spans="1:76" x14ac:dyDescent="0.2">
      <c r="A381" s="4">
        <f t="shared" si="192"/>
        <v>3750000</v>
      </c>
      <c r="B381" s="4">
        <f t="shared" si="189"/>
        <v>3760000</v>
      </c>
      <c r="D381" s="7">
        <f t="shared" si="193"/>
        <v>10000</v>
      </c>
      <c r="E381" s="57">
        <v>8912</v>
      </c>
      <c r="F381" s="9">
        <f t="shared" si="183"/>
        <v>1088</v>
      </c>
      <c r="G381" s="58">
        <v>342335</v>
      </c>
      <c r="H381" s="9">
        <f t="shared" si="184"/>
        <v>38.412814183123878</v>
      </c>
      <c r="I381" s="9">
        <f t="shared" si="185"/>
        <v>34.233499999999999</v>
      </c>
      <c r="J381" s="4"/>
      <c r="K381" s="59">
        <v>7731</v>
      </c>
      <c r="L381" s="27">
        <f t="shared" si="194"/>
        <v>2269</v>
      </c>
      <c r="M381" s="57">
        <v>113607</v>
      </c>
      <c r="N381" s="30">
        <f t="shared" si="195"/>
        <v>-113572.7665</v>
      </c>
      <c r="O381" s="35"/>
      <c r="P381" s="7">
        <f t="shared" si="196"/>
        <v>121338</v>
      </c>
      <c r="Q381" s="57">
        <v>2000</v>
      </c>
      <c r="R381" s="58">
        <v>4185</v>
      </c>
      <c r="S381" s="4"/>
      <c r="T381" s="59">
        <v>737856</v>
      </c>
      <c r="U381" s="58">
        <v>2070568</v>
      </c>
      <c r="V381" s="35"/>
      <c r="W381" s="7">
        <f t="shared" si="197"/>
        <v>2808424</v>
      </c>
      <c r="X381" s="57">
        <v>543992</v>
      </c>
      <c r="Y381" s="58">
        <v>1138320</v>
      </c>
      <c r="AA381" s="7">
        <f t="shared" si="186"/>
        <v>23.14546143829633</v>
      </c>
      <c r="AB381" s="4">
        <f t="shared" si="187"/>
        <v>271.99599999999998</v>
      </c>
      <c r="AC381" s="9">
        <f t="shared" si="188"/>
        <v>272</v>
      </c>
      <c r="AE381" s="7">
        <f t="shared" si="190"/>
        <v>330339790</v>
      </c>
      <c r="AF381" s="4">
        <f t="shared" si="202"/>
        <v>193610696</v>
      </c>
      <c r="AG381" s="9">
        <f t="shared" si="203"/>
        <v>89351728</v>
      </c>
      <c r="AI381" s="47">
        <f t="shared" si="174"/>
        <v>8.2414412632481171E-2</v>
      </c>
      <c r="AJ381" s="48">
        <f t="shared" si="175"/>
        <v>5</v>
      </c>
      <c r="AK381" s="49">
        <f t="shared" si="176"/>
        <v>2.3894862604540026</v>
      </c>
      <c r="AM381" s="47">
        <f t="shared" si="177"/>
        <v>7.3447724538067222E-2</v>
      </c>
      <c r="AN381" s="48">
        <f t="shared" si="178"/>
        <v>4.4560000000000004</v>
      </c>
      <c r="AO381" s="49">
        <f t="shared" si="179"/>
        <v>2.1295101553166069</v>
      </c>
      <c r="AQ381" s="59">
        <v>1339490</v>
      </c>
      <c r="AR381" s="58">
        <v>29187016</v>
      </c>
      <c r="AS381" s="35"/>
      <c r="AT381" s="7">
        <f t="shared" si="198"/>
        <v>30526506</v>
      </c>
      <c r="AU381" s="57">
        <v>1133313</v>
      </c>
      <c r="AV381" s="58">
        <v>1369572</v>
      </c>
      <c r="AW381" s="35"/>
      <c r="AX381" s="7">
        <f t="shared" si="191"/>
        <v>1750076757</v>
      </c>
      <c r="AY381" s="65">
        <f t="shared" si="204"/>
        <v>98843901</v>
      </c>
      <c r="AZ381" s="66">
        <f t="shared" si="205"/>
        <v>103553373</v>
      </c>
      <c r="BA381" s="35"/>
      <c r="BB381" s="7">
        <f t="shared" si="180"/>
        <v>251.58240617119122</v>
      </c>
      <c r="BC381" s="4">
        <f t="shared" si="181"/>
        <v>566.65650000000005</v>
      </c>
      <c r="BD381" s="9">
        <f t="shared" si="182"/>
        <v>327.25734767025091</v>
      </c>
      <c r="BE381" s="35"/>
      <c r="BF381" s="41">
        <f t="shared" si="199"/>
        <v>6.1421485881638482E-2</v>
      </c>
      <c r="BG381" s="43">
        <f t="shared" si="200"/>
        <v>0.13834387207031251</v>
      </c>
      <c r="BH381" s="44">
        <f t="shared" si="201"/>
        <v>7.9896813396057351E-2</v>
      </c>
      <c r="BI381" s="35"/>
      <c r="BJ381" s="73" t="s">
        <v>47</v>
      </c>
      <c r="BK381" s="57"/>
      <c r="BL381" s="58"/>
      <c r="BM381" s="35"/>
      <c r="BN381" s="56"/>
      <c r="BO381" s="57"/>
      <c r="BP381" s="58"/>
      <c r="BQ381" s="35"/>
      <c r="BR381" s="56"/>
      <c r="BS381" s="57"/>
      <c r="BT381" s="58"/>
      <c r="BU381" s="35"/>
      <c r="BV381" s="56"/>
      <c r="BW381" s="57"/>
      <c r="BX381" s="58"/>
    </row>
    <row r="382" spans="1:76" x14ac:dyDescent="0.2">
      <c r="A382" s="4">
        <f t="shared" si="192"/>
        <v>3760000</v>
      </c>
      <c r="B382" s="4">
        <f t="shared" si="189"/>
        <v>3770000</v>
      </c>
      <c r="D382" s="7">
        <f t="shared" si="193"/>
        <v>10000</v>
      </c>
      <c r="E382" s="57">
        <v>9023</v>
      </c>
      <c r="F382" s="9">
        <f t="shared" si="183"/>
        <v>977</v>
      </c>
      <c r="G382" s="58">
        <v>341761</v>
      </c>
      <c r="H382" s="9">
        <f t="shared" si="184"/>
        <v>37.876648564778897</v>
      </c>
      <c r="I382" s="9">
        <f t="shared" si="185"/>
        <v>34.176099999999998</v>
      </c>
      <c r="J382" s="4"/>
      <c r="K382" s="59">
        <v>7920</v>
      </c>
      <c r="L382" s="27">
        <f t="shared" si="194"/>
        <v>2080</v>
      </c>
      <c r="M382" s="57">
        <v>113630</v>
      </c>
      <c r="N382" s="30">
        <f t="shared" si="195"/>
        <v>-113595.8239</v>
      </c>
      <c r="O382" s="35"/>
      <c r="P382" s="7">
        <f t="shared" si="196"/>
        <v>121550</v>
      </c>
      <c r="Q382" s="57">
        <v>2000</v>
      </c>
      <c r="R382" s="58">
        <v>4282</v>
      </c>
      <c r="S382" s="4"/>
      <c r="T382" s="59">
        <v>743388</v>
      </c>
      <c r="U382" s="58">
        <v>2126696</v>
      </c>
      <c r="V382" s="35"/>
      <c r="W382" s="7">
        <f t="shared" si="197"/>
        <v>2870084</v>
      </c>
      <c r="X382" s="57">
        <v>543992</v>
      </c>
      <c r="Y382" s="58">
        <v>1164704</v>
      </c>
      <c r="AA382" s="7">
        <f t="shared" si="186"/>
        <v>23.612373508844097</v>
      </c>
      <c r="AB382" s="4">
        <f t="shared" si="187"/>
        <v>271.99599999999998</v>
      </c>
      <c r="AC382" s="9">
        <f t="shared" si="188"/>
        <v>272</v>
      </c>
      <c r="AE382" s="7">
        <f t="shared" si="190"/>
        <v>333209874</v>
      </c>
      <c r="AF382" s="4">
        <f t="shared" si="202"/>
        <v>194154688</v>
      </c>
      <c r="AG382" s="9">
        <f t="shared" si="203"/>
        <v>90516432</v>
      </c>
      <c r="AI382" s="47">
        <f t="shared" si="174"/>
        <v>8.2270670505964621E-2</v>
      </c>
      <c r="AJ382" s="48">
        <f t="shared" si="175"/>
        <v>5</v>
      </c>
      <c r="AK382" s="49">
        <f t="shared" si="176"/>
        <v>2.3353573096683791</v>
      </c>
      <c r="AM382" s="47">
        <f t="shared" si="177"/>
        <v>7.4232825997531879E-2</v>
      </c>
      <c r="AN382" s="48">
        <f t="shared" si="178"/>
        <v>4.5114999999999998</v>
      </c>
      <c r="AO382" s="49">
        <f t="shared" si="179"/>
        <v>2.1071929005137786</v>
      </c>
      <c r="AQ382" s="59">
        <v>1316717</v>
      </c>
      <c r="AR382" s="58">
        <v>29198408</v>
      </c>
      <c r="AS382" s="35"/>
      <c r="AT382" s="7">
        <f t="shared" si="198"/>
        <v>30515125</v>
      </c>
      <c r="AU382" s="57">
        <v>1129199</v>
      </c>
      <c r="AV382" s="58">
        <v>1373972</v>
      </c>
      <c r="AW382" s="35"/>
      <c r="AX382" s="7">
        <f t="shared" si="191"/>
        <v>1780591882</v>
      </c>
      <c r="AY382" s="65">
        <f t="shared" si="204"/>
        <v>99973100</v>
      </c>
      <c r="AZ382" s="66">
        <f t="shared" si="205"/>
        <v>104927345</v>
      </c>
      <c r="BA382" s="35"/>
      <c r="BB382" s="7">
        <f t="shared" si="180"/>
        <v>251.04997943233238</v>
      </c>
      <c r="BC382" s="4">
        <f t="shared" si="181"/>
        <v>564.59950000000003</v>
      </c>
      <c r="BD382" s="9">
        <f t="shared" si="182"/>
        <v>320.87155534796824</v>
      </c>
      <c r="BE382" s="35"/>
      <c r="BF382" s="41">
        <f t="shared" si="199"/>
        <v>6.1291498884846772E-2</v>
      </c>
      <c r="BG382" s="43">
        <f t="shared" si="200"/>
        <v>0.13784167480468751</v>
      </c>
      <c r="BH382" s="44">
        <f t="shared" si="201"/>
        <v>7.8337782067375059E-2</v>
      </c>
      <c r="BI382" s="35"/>
      <c r="BJ382" s="73" t="s">
        <v>47</v>
      </c>
      <c r="BK382" s="57"/>
      <c r="BL382" s="58"/>
      <c r="BM382" s="35"/>
      <c r="BN382" s="56"/>
      <c r="BO382" s="57"/>
      <c r="BP382" s="58"/>
      <c r="BQ382" s="35"/>
      <c r="BR382" s="56"/>
      <c r="BS382" s="57"/>
      <c r="BT382" s="58"/>
      <c r="BU382" s="35"/>
      <c r="BV382" s="56"/>
      <c r="BW382" s="57"/>
      <c r="BX382" s="58"/>
    </row>
    <row r="383" spans="1:76" x14ac:dyDescent="0.2">
      <c r="A383" s="4">
        <f t="shared" si="192"/>
        <v>3770000</v>
      </c>
      <c r="B383" s="4">
        <f t="shared" si="189"/>
        <v>3780000</v>
      </c>
      <c r="D383" s="7">
        <f t="shared" si="193"/>
        <v>10000</v>
      </c>
      <c r="E383" s="57">
        <v>8921</v>
      </c>
      <c r="F383" s="9">
        <f t="shared" si="183"/>
        <v>1079</v>
      </c>
      <c r="G383" s="58">
        <v>280582</v>
      </c>
      <c r="H383" s="9">
        <f t="shared" si="184"/>
        <v>31.451855173186864</v>
      </c>
      <c r="I383" s="9">
        <f t="shared" si="185"/>
        <v>28.058199999999999</v>
      </c>
      <c r="J383" s="4"/>
      <c r="K383" s="59">
        <v>7818</v>
      </c>
      <c r="L383" s="27">
        <f t="shared" si="194"/>
        <v>2182</v>
      </c>
      <c r="M383" s="57">
        <v>94222</v>
      </c>
      <c r="N383" s="30">
        <f t="shared" si="195"/>
        <v>-94193.941800000001</v>
      </c>
      <c r="O383" s="35"/>
      <c r="P383" s="7">
        <f t="shared" si="196"/>
        <v>102040</v>
      </c>
      <c r="Q383" s="57">
        <v>2000</v>
      </c>
      <c r="R383" s="58">
        <v>3674</v>
      </c>
      <c r="S383" s="4"/>
      <c r="T383" s="59">
        <v>601342</v>
      </c>
      <c r="U383" s="58">
        <v>2092328</v>
      </c>
      <c r="V383" s="35"/>
      <c r="W383" s="7">
        <f t="shared" si="197"/>
        <v>2693670</v>
      </c>
      <c r="X383" s="57">
        <v>543984</v>
      </c>
      <c r="Y383" s="58">
        <v>999328</v>
      </c>
      <c r="AA383" s="7">
        <f t="shared" si="186"/>
        <v>26.398177185417484</v>
      </c>
      <c r="AB383" s="4">
        <f t="shared" si="187"/>
        <v>271.99200000000002</v>
      </c>
      <c r="AC383" s="9">
        <f t="shared" si="188"/>
        <v>272</v>
      </c>
      <c r="AE383" s="7">
        <f t="shared" si="190"/>
        <v>335903544</v>
      </c>
      <c r="AF383" s="4">
        <f t="shared" si="202"/>
        <v>194698672</v>
      </c>
      <c r="AG383" s="9">
        <f t="shared" si="203"/>
        <v>91515760</v>
      </c>
      <c r="AI383" s="47">
        <f t="shared" si="174"/>
        <v>9.8000784006272046E-2</v>
      </c>
      <c r="AJ383" s="48">
        <f t="shared" si="175"/>
        <v>5</v>
      </c>
      <c r="AK383" s="49">
        <f t="shared" si="176"/>
        <v>2.7218290691344582</v>
      </c>
      <c r="AM383" s="47">
        <f t="shared" si="177"/>
        <v>8.742649941199529E-2</v>
      </c>
      <c r="AN383" s="48">
        <f t="shared" si="178"/>
        <v>4.4604999999999997</v>
      </c>
      <c r="AO383" s="49">
        <f t="shared" si="179"/>
        <v>2.4281437125748502</v>
      </c>
      <c r="AQ383" s="59">
        <v>1054265</v>
      </c>
      <c r="AR383" s="58">
        <v>24112992</v>
      </c>
      <c r="AS383" s="35"/>
      <c r="AT383" s="7">
        <f t="shared" si="198"/>
        <v>25167257</v>
      </c>
      <c r="AU383" s="57">
        <v>954659</v>
      </c>
      <c r="AV383" s="58">
        <v>1114440</v>
      </c>
      <c r="AW383" s="35"/>
      <c r="AX383" s="7">
        <f t="shared" si="191"/>
        <v>1805759139</v>
      </c>
      <c r="AY383" s="65">
        <f t="shared" si="204"/>
        <v>100927759</v>
      </c>
      <c r="AZ383" s="66">
        <f t="shared" si="205"/>
        <v>106041785</v>
      </c>
      <c r="BA383" s="35"/>
      <c r="BB383" s="7">
        <f t="shared" si="180"/>
        <v>246.64109172873384</v>
      </c>
      <c r="BC383" s="4">
        <f t="shared" si="181"/>
        <v>477.3295</v>
      </c>
      <c r="BD383" s="9">
        <f t="shared" si="182"/>
        <v>303.33151878062057</v>
      </c>
      <c r="BE383" s="35"/>
      <c r="BF383" s="41">
        <f t="shared" si="199"/>
        <v>6.021511028533541E-2</v>
      </c>
      <c r="BG383" s="43">
        <f t="shared" si="200"/>
        <v>0.1165355224609375</v>
      </c>
      <c r="BH383" s="44">
        <f t="shared" si="201"/>
        <v>7.4055546577299944E-2</v>
      </c>
      <c r="BI383" s="35"/>
      <c r="BJ383" s="73" t="s">
        <v>47</v>
      </c>
      <c r="BK383" s="57"/>
      <c r="BL383" s="58"/>
      <c r="BM383" s="35"/>
      <c r="BN383" s="56"/>
      <c r="BO383" s="57"/>
      <c r="BP383" s="58"/>
      <c r="BQ383" s="35"/>
      <c r="BR383" s="56"/>
      <c r="BS383" s="57"/>
      <c r="BT383" s="58"/>
      <c r="BU383" s="35"/>
      <c r="BV383" s="56"/>
      <c r="BW383" s="57"/>
      <c r="BX383" s="58"/>
    </row>
    <row r="384" spans="1:76" x14ac:dyDescent="0.2">
      <c r="A384" s="4">
        <f t="shared" si="192"/>
        <v>3780000</v>
      </c>
      <c r="B384" s="4">
        <f t="shared" si="189"/>
        <v>3790000</v>
      </c>
      <c r="D384" s="7">
        <f t="shared" si="193"/>
        <v>10000</v>
      </c>
      <c r="E384" s="57">
        <v>8956</v>
      </c>
      <c r="F384" s="9">
        <f t="shared" si="183"/>
        <v>1044</v>
      </c>
      <c r="G384" s="58">
        <v>282902</v>
      </c>
      <c r="H384" s="9">
        <f t="shared" si="184"/>
        <v>31.587985707905315</v>
      </c>
      <c r="I384" s="9">
        <f t="shared" si="185"/>
        <v>28.290199999999999</v>
      </c>
      <c r="J384" s="4"/>
      <c r="K384" s="59">
        <v>7832</v>
      </c>
      <c r="L384" s="27">
        <f t="shared" si="194"/>
        <v>2168</v>
      </c>
      <c r="M384" s="57">
        <v>104313</v>
      </c>
      <c r="N384" s="30">
        <f t="shared" si="195"/>
        <v>-104284.7098</v>
      </c>
      <c r="O384" s="35"/>
      <c r="P384" s="7">
        <f t="shared" si="196"/>
        <v>112145</v>
      </c>
      <c r="Q384" s="57">
        <v>2000</v>
      </c>
      <c r="R384" s="58">
        <v>3762</v>
      </c>
      <c r="S384" s="4"/>
      <c r="T384" s="59">
        <v>688662</v>
      </c>
      <c r="U384" s="58">
        <v>2102376</v>
      </c>
      <c r="V384" s="35"/>
      <c r="W384" s="7">
        <f t="shared" si="197"/>
        <v>2791038</v>
      </c>
      <c r="X384" s="57">
        <v>543984</v>
      </c>
      <c r="Y384" s="58">
        <v>1023264</v>
      </c>
      <c r="AA384" s="7">
        <f t="shared" si="186"/>
        <v>24.887761380355791</v>
      </c>
      <c r="AB384" s="4">
        <f t="shared" si="187"/>
        <v>271.99200000000002</v>
      </c>
      <c r="AC384" s="9">
        <f t="shared" si="188"/>
        <v>272</v>
      </c>
      <c r="AE384" s="7">
        <f t="shared" si="190"/>
        <v>338694582</v>
      </c>
      <c r="AF384" s="4">
        <f t="shared" si="202"/>
        <v>195242656</v>
      </c>
      <c r="AG384" s="9">
        <f t="shared" si="203"/>
        <v>92539024</v>
      </c>
      <c r="AI384" s="47">
        <f t="shared" si="174"/>
        <v>8.9170270631771367E-2</v>
      </c>
      <c r="AJ384" s="48">
        <f t="shared" si="175"/>
        <v>5</v>
      </c>
      <c r="AK384" s="49">
        <f t="shared" si="176"/>
        <v>2.6581605528973951</v>
      </c>
      <c r="AM384" s="47">
        <f t="shared" si="177"/>
        <v>7.9860894377814434E-2</v>
      </c>
      <c r="AN384" s="48">
        <f t="shared" si="178"/>
        <v>4.4779999999999998</v>
      </c>
      <c r="AO384" s="49">
        <f t="shared" si="179"/>
        <v>2.3806485911749071</v>
      </c>
      <c r="AQ384" s="59">
        <v>1223687</v>
      </c>
      <c r="AR384" s="58">
        <v>26841160</v>
      </c>
      <c r="AS384" s="35"/>
      <c r="AT384" s="7">
        <f t="shared" si="198"/>
        <v>28064847</v>
      </c>
      <c r="AU384" s="57">
        <v>962559</v>
      </c>
      <c r="AV384" s="58">
        <v>1134080</v>
      </c>
      <c r="AW384" s="35"/>
      <c r="AX384" s="7">
        <f t="shared" si="191"/>
        <v>1833823986</v>
      </c>
      <c r="AY384" s="65">
        <f t="shared" si="204"/>
        <v>101890318</v>
      </c>
      <c r="AZ384" s="66">
        <f t="shared" si="205"/>
        <v>107175865</v>
      </c>
      <c r="BA384" s="35"/>
      <c r="BB384" s="7">
        <f t="shared" si="180"/>
        <v>250.25500022292567</v>
      </c>
      <c r="BC384" s="4">
        <f t="shared" si="181"/>
        <v>481.27949999999998</v>
      </c>
      <c r="BD384" s="9">
        <f t="shared" si="182"/>
        <v>301.45667198298776</v>
      </c>
      <c r="BE384" s="35"/>
      <c r="BF384" s="41">
        <f t="shared" si="199"/>
        <v>6.1097412163800213E-2</v>
      </c>
      <c r="BG384" s="43">
        <f t="shared" si="200"/>
        <v>0.1174998779296875</v>
      </c>
      <c r="BH384" s="44">
        <f t="shared" si="201"/>
        <v>7.359782030834662E-2</v>
      </c>
      <c r="BI384" s="35"/>
      <c r="BJ384" s="73" t="s">
        <v>47</v>
      </c>
      <c r="BK384" s="57"/>
      <c r="BL384" s="58"/>
      <c r="BM384" s="35"/>
      <c r="BN384" s="56"/>
      <c r="BO384" s="57"/>
      <c r="BP384" s="58"/>
      <c r="BQ384" s="35"/>
      <c r="BR384" s="56"/>
      <c r="BS384" s="57"/>
      <c r="BT384" s="58"/>
      <c r="BU384" s="35"/>
      <c r="BV384" s="56"/>
      <c r="BW384" s="57"/>
      <c r="BX384" s="58"/>
    </row>
    <row r="385" spans="1:76" x14ac:dyDescent="0.2">
      <c r="A385" s="4">
        <f t="shared" si="192"/>
        <v>3790000</v>
      </c>
      <c r="B385" s="4">
        <f t="shared" si="189"/>
        <v>3800000</v>
      </c>
      <c r="D385" s="7">
        <f t="shared" si="193"/>
        <v>10000</v>
      </c>
      <c r="E385" s="57">
        <v>9236</v>
      </c>
      <c r="F385" s="9">
        <f t="shared" si="183"/>
        <v>764</v>
      </c>
      <c r="G385" s="58">
        <v>367166</v>
      </c>
      <c r="H385" s="9">
        <f t="shared" si="184"/>
        <v>39.753789519272409</v>
      </c>
      <c r="I385" s="9">
        <f t="shared" si="185"/>
        <v>36.7166</v>
      </c>
      <c r="J385" s="4"/>
      <c r="K385" s="59">
        <v>8230</v>
      </c>
      <c r="L385" s="27">
        <f t="shared" si="194"/>
        <v>1770</v>
      </c>
      <c r="M385" s="57">
        <v>98805</v>
      </c>
      <c r="N385" s="30">
        <f t="shared" si="195"/>
        <v>-98768.2834</v>
      </c>
      <c r="O385" s="35"/>
      <c r="P385" s="7">
        <f t="shared" si="196"/>
        <v>107035</v>
      </c>
      <c r="Q385" s="57">
        <v>2000</v>
      </c>
      <c r="R385" s="58">
        <v>4574</v>
      </c>
      <c r="S385" s="4"/>
      <c r="T385" s="59">
        <v>651738</v>
      </c>
      <c r="U385" s="58">
        <v>2206616</v>
      </c>
      <c r="V385" s="35"/>
      <c r="W385" s="7">
        <f t="shared" si="197"/>
        <v>2858354</v>
      </c>
      <c r="X385" s="57">
        <v>544000</v>
      </c>
      <c r="Y385" s="58">
        <v>1244128</v>
      </c>
      <c r="AA385" s="7">
        <f t="shared" si="186"/>
        <v>26.70485355257626</v>
      </c>
      <c r="AB385" s="4">
        <f t="shared" si="187"/>
        <v>272</v>
      </c>
      <c r="AC385" s="9">
        <f t="shared" si="188"/>
        <v>272</v>
      </c>
      <c r="AE385" s="7">
        <f t="shared" si="190"/>
        <v>341552936</v>
      </c>
      <c r="AF385" s="4">
        <f t="shared" si="202"/>
        <v>195786656</v>
      </c>
      <c r="AG385" s="9">
        <f t="shared" si="203"/>
        <v>93783152</v>
      </c>
      <c r="AI385" s="47">
        <f t="shared" si="174"/>
        <v>9.3427383566123234E-2</v>
      </c>
      <c r="AJ385" s="48">
        <f t="shared" si="175"/>
        <v>5</v>
      </c>
      <c r="AK385" s="49">
        <f t="shared" si="176"/>
        <v>2.1862702229995628</v>
      </c>
      <c r="AM385" s="47">
        <f t="shared" si="177"/>
        <v>8.6289531461671412E-2</v>
      </c>
      <c r="AN385" s="48">
        <f t="shared" si="178"/>
        <v>4.6180000000000003</v>
      </c>
      <c r="AO385" s="49">
        <f t="shared" si="179"/>
        <v>2.0192391779623962</v>
      </c>
      <c r="AQ385" s="59">
        <v>1175057</v>
      </c>
      <c r="AR385" s="58">
        <v>25490392</v>
      </c>
      <c r="AS385" s="35"/>
      <c r="AT385" s="7">
        <f t="shared" si="198"/>
        <v>26665449</v>
      </c>
      <c r="AU385" s="57">
        <v>1220835</v>
      </c>
      <c r="AV385" s="58">
        <v>1493615</v>
      </c>
      <c r="AW385" s="35"/>
      <c r="AX385" s="7">
        <f t="shared" si="191"/>
        <v>1860489435</v>
      </c>
      <c r="AY385" s="65">
        <f t="shared" si="204"/>
        <v>103111153</v>
      </c>
      <c r="AZ385" s="66">
        <f t="shared" si="205"/>
        <v>108669480</v>
      </c>
      <c r="BA385" s="35"/>
      <c r="BB385" s="7">
        <f t="shared" si="180"/>
        <v>249.12831316858973</v>
      </c>
      <c r="BC385" s="4">
        <f t="shared" si="181"/>
        <v>610.41750000000002</v>
      </c>
      <c r="BD385" s="9">
        <f t="shared" si="182"/>
        <v>326.54459991254919</v>
      </c>
      <c r="BE385" s="35"/>
      <c r="BF385" s="41">
        <f t="shared" si="199"/>
        <v>6.0822342082175226E-2</v>
      </c>
      <c r="BG385" s="43">
        <f t="shared" si="200"/>
        <v>0.1490277099609375</v>
      </c>
      <c r="BH385" s="44">
        <f t="shared" si="201"/>
        <v>7.9722802713024704E-2</v>
      </c>
      <c r="BI385" s="35"/>
      <c r="BJ385" s="73" t="s">
        <v>47</v>
      </c>
      <c r="BK385" s="57"/>
      <c r="BL385" s="58"/>
      <c r="BM385" s="35"/>
      <c r="BN385" s="56"/>
      <c r="BO385" s="57"/>
      <c r="BP385" s="58"/>
      <c r="BQ385" s="35"/>
      <c r="BR385" s="56"/>
      <c r="BS385" s="57"/>
      <c r="BT385" s="58"/>
      <c r="BU385" s="35"/>
      <c r="BV385" s="56"/>
      <c r="BW385" s="57"/>
      <c r="BX385" s="58"/>
    </row>
    <row r="386" spans="1:76" x14ac:dyDescent="0.2">
      <c r="A386" s="4">
        <f t="shared" si="192"/>
        <v>3800000</v>
      </c>
      <c r="B386" s="4">
        <f t="shared" si="189"/>
        <v>3810000</v>
      </c>
      <c r="D386" s="7">
        <f t="shared" si="193"/>
        <v>10000</v>
      </c>
      <c r="E386" s="57">
        <v>9213</v>
      </c>
      <c r="F386" s="9">
        <f t="shared" si="183"/>
        <v>787</v>
      </c>
      <c r="G386" s="58">
        <v>387417</v>
      </c>
      <c r="H386" s="9">
        <f t="shared" si="184"/>
        <v>42.051123412569197</v>
      </c>
      <c r="I386" s="9">
        <f t="shared" si="185"/>
        <v>38.741700000000002</v>
      </c>
      <c r="J386" s="4"/>
      <c r="K386" s="59">
        <v>8290</v>
      </c>
      <c r="L386" s="27">
        <f t="shared" si="194"/>
        <v>1710</v>
      </c>
      <c r="M386" s="57">
        <v>127996</v>
      </c>
      <c r="N386" s="30">
        <f t="shared" si="195"/>
        <v>-127957.2583</v>
      </c>
      <c r="O386" s="35"/>
      <c r="P386" s="7">
        <f t="shared" si="196"/>
        <v>136286</v>
      </c>
      <c r="Q386" s="57">
        <v>2000</v>
      </c>
      <c r="R386" s="58">
        <v>4738</v>
      </c>
      <c r="S386" s="4"/>
      <c r="T386" s="59">
        <v>843720</v>
      </c>
      <c r="U386" s="58">
        <v>2226864</v>
      </c>
      <c r="V386" s="35"/>
      <c r="W386" s="7">
        <f t="shared" si="197"/>
        <v>3070584</v>
      </c>
      <c r="X386" s="57">
        <v>544000</v>
      </c>
      <c r="Y386" s="58">
        <v>1288736</v>
      </c>
      <c r="AA386" s="7">
        <f t="shared" si="186"/>
        <v>22.530443332403916</v>
      </c>
      <c r="AB386" s="4">
        <f t="shared" si="187"/>
        <v>272</v>
      </c>
      <c r="AC386" s="9">
        <f t="shared" si="188"/>
        <v>272</v>
      </c>
      <c r="AE386" s="7">
        <f t="shared" si="190"/>
        <v>344623520</v>
      </c>
      <c r="AF386" s="4">
        <f t="shared" si="202"/>
        <v>196330656</v>
      </c>
      <c r="AG386" s="9">
        <f t="shared" si="203"/>
        <v>95071888</v>
      </c>
      <c r="AI386" s="47">
        <f t="shared" si="174"/>
        <v>7.3375108228284636E-2</v>
      </c>
      <c r="AJ386" s="48">
        <f t="shared" si="175"/>
        <v>5</v>
      </c>
      <c r="AK386" s="49">
        <f t="shared" si="176"/>
        <v>2.1105951878429718</v>
      </c>
      <c r="AM386" s="47">
        <f t="shared" si="177"/>
        <v>6.7600487210718638E-2</v>
      </c>
      <c r="AN386" s="48">
        <f t="shared" si="178"/>
        <v>4.6064999999999996</v>
      </c>
      <c r="AO386" s="49">
        <f t="shared" si="179"/>
        <v>1.9444913465597298</v>
      </c>
      <c r="AQ386" s="59">
        <v>1607528</v>
      </c>
      <c r="AR386" s="58">
        <v>32984224</v>
      </c>
      <c r="AS386" s="35"/>
      <c r="AT386" s="7">
        <f t="shared" si="198"/>
        <v>34591752</v>
      </c>
      <c r="AU386" s="57">
        <v>1254677</v>
      </c>
      <c r="AV386" s="58">
        <v>1566849</v>
      </c>
      <c r="AW386" s="35"/>
      <c r="AX386" s="7">
        <f t="shared" si="191"/>
        <v>1895081187</v>
      </c>
      <c r="AY386" s="65">
        <f t="shared" si="204"/>
        <v>104365830</v>
      </c>
      <c r="AZ386" s="66">
        <f t="shared" si="205"/>
        <v>110236329</v>
      </c>
      <c r="BA386" s="35"/>
      <c r="BB386" s="7">
        <f t="shared" si="180"/>
        <v>253.81735468059816</v>
      </c>
      <c r="BC386" s="4">
        <f t="shared" si="181"/>
        <v>627.33849999999995</v>
      </c>
      <c r="BD386" s="9">
        <f t="shared" si="182"/>
        <v>330.69839594765722</v>
      </c>
      <c r="BE386" s="35"/>
      <c r="BF386" s="41">
        <f t="shared" si="199"/>
        <v>6.1967127607567909E-2</v>
      </c>
      <c r="BG386" s="43">
        <f t="shared" si="200"/>
        <v>0.15315881347656249</v>
      </c>
      <c r="BH386" s="44">
        <f t="shared" si="201"/>
        <v>8.0736913073158501E-2</v>
      </c>
      <c r="BI386" s="35"/>
      <c r="BJ386" s="73" t="s">
        <v>47</v>
      </c>
      <c r="BK386" s="57"/>
      <c r="BL386" s="58"/>
      <c r="BM386" s="35"/>
      <c r="BN386" s="56"/>
      <c r="BO386" s="57"/>
      <c r="BP386" s="58"/>
      <c r="BQ386" s="35"/>
      <c r="BR386" s="56"/>
      <c r="BS386" s="57"/>
      <c r="BT386" s="58"/>
      <c r="BU386" s="35"/>
      <c r="BV386" s="56"/>
      <c r="BW386" s="57"/>
      <c r="BX386" s="58"/>
    </row>
    <row r="387" spans="1:76" x14ac:dyDescent="0.2">
      <c r="A387" s="4">
        <f t="shared" si="192"/>
        <v>3810000</v>
      </c>
      <c r="B387" s="4">
        <f t="shared" si="189"/>
        <v>3820000</v>
      </c>
      <c r="D387" s="7">
        <f t="shared" si="193"/>
        <v>10000</v>
      </c>
      <c r="E387" s="57">
        <v>8963</v>
      </c>
      <c r="F387" s="9">
        <f t="shared" si="183"/>
        <v>1037</v>
      </c>
      <c r="G387" s="58">
        <v>342983</v>
      </c>
      <c r="H387" s="9">
        <f t="shared" si="184"/>
        <v>38.266540220908176</v>
      </c>
      <c r="I387" s="9">
        <f t="shared" si="185"/>
        <v>34.298299999999998</v>
      </c>
      <c r="J387" s="4"/>
      <c r="K387" s="59">
        <v>8043</v>
      </c>
      <c r="L387" s="27">
        <f t="shared" si="194"/>
        <v>1957</v>
      </c>
      <c r="M387" s="57">
        <v>116904</v>
      </c>
      <c r="N387" s="30">
        <f t="shared" si="195"/>
        <v>-116869.70170000001</v>
      </c>
      <c r="O387" s="35"/>
      <c r="P387" s="7">
        <f t="shared" si="196"/>
        <v>124947</v>
      </c>
      <c r="Q387" s="57">
        <v>2000</v>
      </c>
      <c r="R387" s="58">
        <v>4178</v>
      </c>
      <c r="S387" s="4"/>
      <c r="T387" s="59">
        <v>790311</v>
      </c>
      <c r="U387" s="58">
        <v>2161080</v>
      </c>
      <c r="V387" s="35"/>
      <c r="W387" s="7">
        <f t="shared" si="197"/>
        <v>2951391</v>
      </c>
      <c r="X387" s="57">
        <v>544000</v>
      </c>
      <c r="Y387" s="58">
        <v>1136416</v>
      </c>
      <c r="AA387" s="7">
        <f t="shared" si="186"/>
        <v>23.621143364786668</v>
      </c>
      <c r="AB387" s="4">
        <f t="shared" si="187"/>
        <v>272</v>
      </c>
      <c r="AC387" s="9">
        <f t="shared" si="188"/>
        <v>272</v>
      </c>
      <c r="AE387" s="7">
        <f t="shared" si="190"/>
        <v>347574911</v>
      </c>
      <c r="AF387" s="4">
        <f t="shared" si="202"/>
        <v>196874656</v>
      </c>
      <c r="AG387" s="9">
        <f t="shared" si="203"/>
        <v>96208304</v>
      </c>
      <c r="AI387" s="47">
        <f t="shared" si="174"/>
        <v>8.0033934388180586E-2</v>
      </c>
      <c r="AJ387" s="48">
        <f t="shared" si="175"/>
        <v>5</v>
      </c>
      <c r="AK387" s="49">
        <f t="shared" si="176"/>
        <v>2.3934897079942554</v>
      </c>
      <c r="AM387" s="47">
        <f t="shared" si="177"/>
        <v>7.1734415392126258E-2</v>
      </c>
      <c r="AN387" s="48">
        <f t="shared" si="178"/>
        <v>4.4814999999999996</v>
      </c>
      <c r="AO387" s="49">
        <f t="shared" si="179"/>
        <v>2.1452848252752514</v>
      </c>
      <c r="AQ387" s="59">
        <v>1407759</v>
      </c>
      <c r="AR387" s="58">
        <v>30181760</v>
      </c>
      <c r="AS387" s="35"/>
      <c r="AT387" s="7">
        <f t="shared" si="198"/>
        <v>31589519</v>
      </c>
      <c r="AU387" s="57">
        <v>1139278</v>
      </c>
      <c r="AV387" s="58">
        <v>1378854</v>
      </c>
      <c r="AW387" s="35"/>
      <c r="AX387" s="7">
        <f t="shared" si="191"/>
        <v>1926670706</v>
      </c>
      <c r="AY387" s="65">
        <f t="shared" si="204"/>
        <v>105505108</v>
      </c>
      <c r="AZ387" s="66">
        <f t="shared" si="205"/>
        <v>111615183</v>
      </c>
      <c r="BA387" s="35"/>
      <c r="BB387" s="7">
        <f t="shared" si="180"/>
        <v>252.82334910001842</v>
      </c>
      <c r="BC387" s="4">
        <f t="shared" si="181"/>
        <v>569.63900000000001</v>
      </c>
      <c r="BD387" s="9">
        <f t="shared" si="182"/>
        <v>330.02728578267113</v>
      </c>
      <c r="BE387" s="35"/>
      <c r="BF387" s="41">
        <f t="shared" si="199"/>
        <v>6.1724450463871684E-2</v>
      </c>
      <c r="BG387" s="43">
        <f t="shared" si="200"/>
        <v>0.139072021484375</v>
      </c>
      <c r="BH387" s="44">
        <f t="shared" si="201"/>
        <v>8.0573067818034944E-2</v>
      </c>
      <c r="BI387" s="35"/>
      <c r="BJ387" s="73" t="s">
        <v>47</v>
      </c>
      <c r="BK387" s="57"/>
      <c r="BL387" s="58"/>
      <c r="BM387" s="35"/>
      <c r="BN387" s="56"/>
      <c r="BO387" s="57"/>
      <c r="BP387" s="58"/>
      <c r="BQ387" s="35"/>
      <c r="BR387" s="56"/>
      <c r="BS387" s="57"/>
      <c r="BT387" s="58"/>
      <c r="BU387" s="35"/>
      <c r="BV387" s="56"/>
      <c r="BW387" s="57"/>
      <c r="BX387" s="58"/>
    </row>
    <row r="388" spans="1:76" x14ac:dyDescent="0.2">
      <c r="A388" s="4">
        <f t="shared" ref="A388:A405" si="206">+B387</f>
        <v>3820000</v>
      </c>
      <c r="B388" s="4">
        <f t="shared" si="189"/>
        <v>3830000</v>
      </c>
      <c r="D388" s="7">
        <f t="shared" ref="D388:D404" si="207">+B388-A388</f>
        <v>10000</v>
      </c>
      <c r="E388" s="57">
        <v>8747</v>
      </c>
      <c r="F388" s="9">
        <f t="shared" si="183"/>
        <v>1253</v>
      </c>
      <c r="G388" s="58">
        <v>369326</v>
      </c>
      <c r="H388" s="9">
        <f t="shared" si="184"/>
        <v>42.223162227049272</v>
      </c>
      <c r="I388" s="9">
        <f t="shared" si="185"/>
        <v>36.932600000000001</v>
      </c>
      <c r="J388" s="4"/>
      <c r="K388" s="59">
        <v>7469</v>
      </c>
      <c r="L388" s="27">
        <f t="shared" ref="L388:L404" si="208">+D388-K388</f>
        <v>2531</v>
      </c>
      <c r="M388" s="57">
        <v>115990</v>
      </c>
      <c r="N388" s="30">
        <f t="shared" ref="N388:N404" si="209">+I388-M388</f>
        <v>-115953.0674</v>
      </c>
      <c r="O388" s="35"/>
      <c r="P388" s="7">
        <f t="shared" ref="P388:P404" si="210">+K388+M388</f>
        <v>123459</v>
      </c>
      <c r="Q388" s="57">
        <v>2000</v>
      </c>
      <c r="R388" s="58">
        <v>4297</v>
      </c>
      <c r="S388" s="4"/>
      <c r="T388" s="59">
        <v>758014</v>
      </c>
      <c r="U388" s="58">
        <v>1998208</v>
      </c>
      <c r="V388" s="35"/>
      <c r="W388" s="7">
        <f t="shared" ref="W388:W404" si="211">+T388+U388</f>
        <v>2756222</v>
      </c>
      <c r="X388" s="57">
        <v>544000</v>
      </c>
      <c r="Y388" s="58">
        <v>1168784</v>
      </c>
      <c r="AA388" s="7">
        <f t="shared" si="186"/>
        <v>22.324998582525375</v>
      </c>
      <c r="AB388" s="4">
        <f t="shared" si="187"/>
        <v>272</v>
      </c>
      <c r="AC388" s="9">
        <f t="shared" si="188"/>
        <v>272</v>
      </c>
      <c r="AE388" s="7">
        <f t="shared" si="190"/>
        <v>350331133</v>
      </c>
      <c r="AF388" s="4">
        <f t="shared" si="202"/>
        <v>197418656</v>
      </c>
      <c r="AG388" s="9">
        <f t="shared" si="203"/>
        <v>97377088</v>
      </c>
      <c r="AI388" s="47">
        <f t="shared" si="174"/>
        <v>8.0998550125952751E-2</v>
      </c>
      <c r="AJ388" s="48">
        <f t="shared" si="175"/>
        <v>5</v>
      </c>
      <c r="AK388" s="49">
        <f t="shared" si="176"/>
        <v>2.3272050267628579</v>
      </c>
      <c r="AM388" s="47">
        <f t="shared" si="177"/>
        <v>7.0849431795170864E-2</v>
      </c>
      <c r="AN388" s="48">
        <f t="shared" si="178"/>
        <v>4.3734999999999999</v>
      </c>
      <c r="AO388" s="49">
        <f t="shared" si="179"/>
        <v>2.0356062369094716</v>
      </c>
      <c r="AQ388" s="59">
        <v>1396476</v>
      </c>
      <c r="AR388" s="58">
        <v>29835064</v>
      </c>
      <c r="AS388" s="35"/>
      <c r="AT388" s="7">
        <f t="shared" ref="AT388:AT404" si="212">+AQ388+AR388</f>
        <v>31231540</v>
      </c>
      <c r="AU388" s="57">
        <v>1222835</v>
      </c>
      <c r="AV388" s="58">
        <v>1488315</v>
      </c>
      <c r="AW388" s="35"/>
      <c r="AX388" s="7">
        <f t="shared" si="191"/>
        <v>1957902246</v>
      </c>
      <c r="AY388" s="65">
        <f t="shared" si="204"/>
        <v>106727943</v>
      </c>
      <c r="AZ388" s="66">
        <f t="shared" si="205"/>
        <v>113103498</v>
      </c>
      <c r="BA388" s="35"/>
      <c r="BB388" s="7">
        <f t="shared" si="180"/>
        <v>252.97094582006983</v>
      </c>
      <c r="BC388" s="4">
        <f t="shared" si="181"/>
        <v>611.41750000000002</v>
      </c>
      <c r="BD388" s="9">
        <f t="shared" si="182"/>
        <v>346.36141494065629</v>
      </c>
      <c r="BE388" s="35"/>
      <c r="BF388" s="41">
        <f t="shared" ref="BF388:BF404" si="213">+BB388/(4096)</f>
        <v>6.1760484819352986E-2</v>
      </c>
      <c r="BG388" s="43">
        <f t="shared" ref="BG388:BG404" si="214">+BC388/(4096)</f>
        <v>0.1492718505859375</v>
      </c>
      <c r="BH388" s="44">
        <f t="shared" ref="BH388:BH404" si="215">+BD388/(4096)</f>
        <v>8.4560892319496164E-2</v>
      </c>
      <c r="BI388" s="35"/>
      <c r="BJ388" s="73" t="s">
        <v>47</v>
      </c>
      <c r="BK388" s="57"/>
      <c r="BL388" s="58"/>
      <c r="BM388" s="35"/>
      <c r="BN388" s="56"/>
      <c r="BO388" s="57"/>
      <c r="BP388" s="58"/>
      <c r="BQ388" s="35"/>
      <c r="BR388" s="56"/>
      <c r="BS388" s="57"/>
      <c r="BT388" s="58"/>
      <c r="BU388" s="35"/>
      <c r="BV388" s="56"/>
      <c r="BW388" s="57"/>
      <c r="BX388" s="58"/>
    </row>
    <row r="389" spans="1:76" x14ac:dyDescent="0.2">
      <c r="A389" s="4">
        <f t="shared" si="206"/>
        <v>3830000</v>
      </c>
      <c r="B389" s="4">
        <f t="shared" si="189"/>
        <v>3840000</v>
      </c>
      <c r="D389" s="7">
        <f t="shared" si="207"/>
        <v>10000</v>
      </c>
      <c r="E389" s="57">
        <v>9049</v>
      </c>
      <c r="F389" s="9">
        <f t="shared" si="183"/>
        <v>951</v>
      </c>
      <c r="G389" s="58">
        <v>387960</v>
      </c>
      <c r="H389" s="9">
        <f t="shared" si="184"/>
        <v>42.873245662504146</v>
      </c>
      <c r="I389" s="9">
        <f t="shared" si="185"/>
        <v>38.795999999999999</v>
      </c>
      <c r="J389" s="4"/>
      <c r="K389" s="59">
        <v>7968</v>
      </c>
      <c r="L389" s="27">
        <f t="shared" si="208"/>
        <v>2032</v>
      </c>
      <c r="M389" s="57">
        <v>129714</v>
      </c>
      <c r="N389" s="30">
        <f t="shared" si="209"/>
        <v>-129675.204</v>
      </c>
      <c r="O389" s="35"/>
      <c r="P389" s="7">
        <f t="shared" si="210"/>
        <v>137682</v>
      </c>
      <c r="Q389" s="57">
        <v>2000</v>
      </c>
      <c r="R389" s="58">
        <v>4602</v>
      </c>
      <c r="S389" s="4"/>
      <c r="T389" s="59">
        <v>823407</v>
      </c>
      <c r="U389" s="58">
        <v>2138192</v>
      </c>
      <c r="V389" s="35"/>
      <c r="W389" s="7">
        <f t="shared" si="211"/>
        <v>2961599</v>
      </c>
      <c r="X389" s="57">
        <v>544000</v>
      </c>
      <c r="Y389" s="58">
        <v>1251744</v>
      </c>
      <c r="AA389" s="7">
        <f t="shared" si="186"/>
        <v>21.51042983105998</v>
      </c>
      <c r="AB389" s="4">
        <f t="shared" si="187"/>
        <v>272</v>
      </c>
      <c r="AC389" s="9">
        <f t="shared" si="188"/>
        <v>272</v>
      </c>
      <c r="AE389" s="7">
        <f t="shared" si="190"/>
        <v>353292732</v>
      </c>
      <c r="AF389" s="4">
        <f t="shared" si="202"/>
        <v>197962656</v>
      </c>
      <c r="AG389" s="9">
        <f t="shared" si="203"/>
        <v>98628832</v>
      </c>
      <c r="AI389" s="47">
        <f t="shared" si="174"/>
        <v>7.263113551517264E-2</v>
      </c>
      <c r="AJ389" s="48">
        <f t="shared" si="175"/>
        <v>5</v>
      </c>
      <c r="AK389" s="49">
        <f t="shared" si="176"/>
        <v>2.17296827466319</v>
      </c>
      <c r="AM389" s="47">
        <f t="shared" si="177"/>
        <v>6.5723914527679728E-2</v>
      </c>
      <c r="AN389" s="48">
        <f t="shared" si="178"/>
        <v>4.5244999999999997</v>
      </c>
      <c r="AO389" s="49">
        <f t="shared" si="179"/>
        <v>1.9663189917427206</v>
      </c>
      <c r="AQ389" s="59">
        <v>1537033</v>
      </c>
      <c r="AR389" s="58">
        <v>33438288</v>
      </c>
      <c r="AS389" s="35"/>
      <c r="AT389" s="7">
        <f t="shared" si="212"/>
        <v>34975321</v>
      </c>
      <c r="AU389" s="57">
        <v>1255402</v>
      </c>
      <c r="AV389" s="58">
        <v>1556693</v>
      </c>
      <c r="AW389" s="35"/>
      <c r="AX389" s="7">
        <f t="shared" si="191"/>
        <v>1992877567</v>
      </c>
      <c r="AY389" s="65">
        <f t="shared" si="204"/>
        <v>107983345</v>
      </c>
      <c r="AZ389" s="66">
        <f t="shared" si="205"/>
        <v>114660191</v>
      </c>
      <c r="BA389" s="35"/>
      <c r="BB389" s="7">
        <f t="shared" si="180"/>
        <v>254.02972792376636</v>
      </c>
      <c r="BC389" s="4">
        <f t="shared" si="181"/>
        <v>627.70100000000002</v>
      </c>
      <c r="BD389" s="9">
        <f t="shared" si="182"/>
        <v>338.26445023902653</v>
      </c>
      <c r="BE389" s="35"/>
      <c r="BF389" s="41">
        <f t="shared" si="213"/>
        <v>6.2018976543888271E-2</v>
      </c>
      <c r="BG389" s="43">
        <f t="shared" si="214"/>
        <v>0.15324731445312501</v>
      </c>
      <c r="BH389" s="44">
        <f t="shared" si="215"/>
        <v>8.2584094296637336E-2</v>
      </c>
      <c r="BI389" s="35"/>
      <c r="BJ389" s="73" t="s">
        <v>47</v>
      </c>
      <c r="BK389" s="57"/>
      <c r="BL389" s="58"/>
      <c r="BM389" s="35"/>
      <c r="BN389" s="56"/>
      <c r="BO389" s="57"/>
      <c r="BP389" s="58"/>
      <c r="BQ389" s="35"/>
      <c r="BR389" s="56"/>
      <c r="BS389" s="57"/>
      <c r="BT389" s="58"/>
      <c r="BU389" s="35"/>
      <c r="BV389" s="56"/>
      <c r="BW389" s="57"/>
      <c r="BX389" s="58"/>
    </row>
    <row r="390" spans="1:76" x14ac:dyDescent="0.2">
      <c r="A390" s="4">
        <f t="shared" si="206"/>
        <v>3840000</v>
      </c>
      <c r="B390" s="4">
        <f t="shared" si="189"/>
        <v>3850000</v>
      </c>
      <c r="D390" s="7">
        <f t="shared" si="207"/>
        <v>10000</v>
      </c>
      <c r="E390" s="57">
        <v>8991</v>
      </c>
      <c r="F390" s="9">
        <f t="shared" si="183"/>
        <v>1009</v>
      </c>
      <c r="G390" s="58">
        <v>387159</v>
      </c>
      <c r="H390" s="9">
        <f t="shared" si="184"/>
        <v>43.060727394060727</v>
      </c>
      <c r="I390" s="9">
        <f t="shared" si="185"/>
        <v>38.715899999999998</v>
      </c>
      <c r="J390" s="4"/>
      <c r="K390" s="59">
        <v>7791</v>
      </c>
      <c r="L390" s="27">
        <f t="shared" si="208"/>
        <v>2209</v>
      </c>
      <c r="M390" s="57">
        <v>128713</v>
      </c>
      <c r="N390" s="30">
        <f t="shared" si="209"/>
        <v>-128674.2841</v>
      </c>
      <c r="O390" s="35"/>
      <c r="P390" s="7">
        <f t="shared" si="210"/>
        <v>136504</v>
      </c>
      <c r="Q390" s="57">
        <v>2000</v>
      </c>
      <c r="R390" s="58">
        <v>4445</v>
      </c>
      <c r="S390" s="4"/>
      <c r="T390" s="59">
        <v>812245</v>
      </c>
      <c r="U390" s="58">
        <v>2088088</v>
      </c>
      <c r="V390" s="35"/>
      <c r="W390" s="7">
        <f t="shared" si="211"/>
        <v>2900333</v>
      </c>
      <c r="X390" s="57">
        <v>543984</v>
      </c>
      <c r="Y390" s="58">
        <v>1209040</v>
      </c>
      <c r="AA390" s="7">
        <f t="shared" si="186"/>
        <v>21.247238176170661</v>
      </c>
      <c r="AB390" s="4">
        <f t="shared" si="187"/>
        <v>271.99200000000002</v>
      </c>
      <c r="AC390" s="9">
        <f t="shared" si="188"/>
        <v>272</v>
      </c>
      <c r="AE390" s="7">
        <f t="shared" si="190"/>
        <v>356193065</v>
      </c>
      <c r="AF390" s="4">
        <f t="shared" si="202"/>
        <v>198506640</v>
      </c>
      <c r="AG390" s="9">
        <f t="shared" si="203"/>
        <v>99837872</v>
      </c>
      <c r="AI390" s="47">
        <f t="shared" ref="AI390:AI406" si="216">IF(P390=0,0,$D390/P390)</f>
        <v>7.3257926507648133E-2</v>
      </c>
      <c r="AJ390" s="48">
        <f t="shared" ref="AJ390:AJ406" si="217">IF(Q390=0,0,$D390/Q390)</f>
        <v>5</v>
      </c>
      <c r="AK390" s="49">
        <f t="shared" ref="AK390:AK406" si="218">IF(R390=0,0,$D390/R390)</f>
        <v>2.2497187851518561</v>
      </c>
      <c r="AM390" s="47">
        <f t="shared" ref="AM390:AM406" si="219">IF(P390=0,0,+$E390/P390)</f>
        <v>6.586620172302643E-2</v>
      </c>
      <c r="AN390" s="48">
        <f t="shared" ref="AN390:AN406" si="220">IF(Q390=0,0,+$E390/Q390)</f>
        <v>4.4954999999999998</v>
      </c>
      <c r="AO390" s="49">
        <f t="shared" ref="AO390:AO406" si="221">IF(R390=0,0,+$E390/R390)</f>
        <v>2.0227221597300336</v>
      </c>
      <c r="AQ390" s="59">
        <v>1533348</v>
      </c>
      <c r="AR390" s="58">
        <v>33010088</v>
      </c>
      <c r="AS390" s="35"/>
      <c r="AT390" s="7">
        <f t="shared" si="212"/>
        <v>34543436</v>
      </c>
      <c r="AU390" s="57">
        <v>1250180</v>
      </c>
      <c r="AV390" s="58">
        <v>1537320</v>
      </c>
      <c r="AW390" s="35"/>
      <c r="AX390" s="7">
        <f t="shared" si="191"/>
        <v>2027421003</v>
      </c>
      <c r="AY390" s="65">
        <f t="shared" si="204"/>
        <v>109233525</v>
      </c>
      <c r="AZ390" s="66">
        <f t="shared" si="205"/>
        <v>116197511</v>
      </c>
      <c r="BA390" s="35"/>
      <c r="BB390" s="7">
        <f t="shared" ref="BB390:BB405" si="222">IF(P390=0,0,AT390/P390)</f>
        <v>253.05804958096465</v>
      </c>
      <c r="BC390" s="4">
        <f t="shared" ref="BC390:BC405" si="223">IF(Q390=0,0,AU390/Q390)</f>
        <v>625.09</v>
      </c>
      <c r="BD390" s="9">
        <f t="shared" ref="BD390:BD405" si="224">IF(R390=0,0,AV390/R390)</f>
        <v>345.85376827896511</v>
      </c>
      <c r="BE390" s="35"/>
      <c r="BF390" s="41">
        <f t="shared" si="213"/>
        <v>6.1781750385977698E-2</v>
      </c>
      <c r="BG390" s="43">
        <f t="shared" si="214"/>
        <v>0.15260986328125001</v>
      </c>
      <c r="BH390" s="44">
        <f t="shared" si="215"/>
        <v>8.4436955146231715E-2</v>
      </c>
      <c r="BI390" s="35"/>
      <c r="BJ390" s="73" t="s">
        <v>47</v>
      </c>
      <c r="BK390" s="57"/>
      <c r="BL390" s="58"/>
      <c r="BM390" s="35"/>
      <c r="BN390" s="56"/>
      <c r="BO390" s="57"/>
      <c r="BP390" s="58"/>
      <c r="BQ390" s="35"/>
      <c r="BR390" s="56"/>
      <c r="BS390" s="57"/>
      <c r="BT390" s="58"/>
      <c r="BU390" s="35"/>
      <c r="BV390" s="56"/>
      <c r="BW390" s="57"/>
      <c r="BX390" s="58"/>
    </row>
    <row r="391" spans="1:76" x14ac:dyDescent="0.2">
      <c r="A391" s="4">
        <f t="shared" si="206"/>
        <v>3850000</v>
      </c>
      <c r="B391" s="4">
        <f t="shared" si="189"/>
        <v>3860000</v>
      </c>
      <c r="D391" s="7">
        <f t="shared" si="207"/>
        <v>10000</v>
      </c>
      <c r="E391" s="57">
        <v>9143</v>
      </c>
      <c r="F391" s="9">
        <f t="shared" ref="F391:F405" si="225">+D391-E391</f>
        <v>857</v>
      </c>
      <c r="G391" s="58">
        <v>451023</v>
      </c>
      <c r="H391" s="9">
        <f t="shared" ref="H391:H406" si="226">IF(E391&lt;&gt;0,G391/E391,0)</f>
        <v>49.329869845783662</v>
      </c>
      <c r="I391" s="9">
        <f t="shared" ref="I391:I406" si="227">IF(D391&lt;&gt;0,G391/D391,0)</f>
        <v>45.1023</v>
      </c>
      <c r="J391" s="4"/>
      <c r="K391" s="59">
        <v>7766</v>
      </c>
      <c r="L391" s="27">
        <f t="shared" si="208"/>
        <v>2234</v>
      </c>
      <c r="M391" s="57">
        <v>114289</v>
      </c>
      <c r="N391" s="30">
        <f t="shared" si="209"/>
        <v>-114243.8977</v>
      </c>
      <c r="O391" s="35"/>
      <c r="P391" s="7">
        <f t="shared" si="210"/>
        <v>122055</v>
      </c>
      <c r="Q391" s="57">
        <v>2000</v>
      </c>
      <c r="R391" s="58">
        <v>4930</v>
      </c>
      <c r="S391" s="4"/>
      <c r="T391" s="59">
        <v>783059</v>
      </c>
      <c r="U391" s="58">
        <v>2082448</v>
      </c>
      <c r="V391" s="35"/>
      <c r="W391" s="7">
        <f t="shared" si="211"/>
        <v>2865507</v>
      </c>
      <c r="X391" s="57">
        <v>544000</v>
      </c>
      <c r="Y391" s="58">
        <v>1340960</v>
      </c>
      <c r="AA391" s="7">
        <f t="shared" ref="AA391:AA406" si="228">IF(P391=0,0,+W391/P391)</f>
        <v>23.477178321248619</v>
      </c>
      <c r="AB391" s="4">
        <f t="shared" ref="AB391:AB406" si="229">IF(Q391=0,0,+X391/Q391)</f>
        <v>272</v>
      </c>
      <c r="AC391" s="9">
        <f t="shared" ref="AC391:AC406" si="230">IF(R391=0,0,+Y391/R391)</f>
        <v>272</v>
      </c>
      <c r="AE391" s="7">
        <f t="shared" si="190"/>
        <v>359058572</v>
      </c>
      <c r="AF391" s="4">
        <f t="shared" si="202"/>
        <v>199050640</v>
      </c>
      <c r="AG391" s="9">
        <f t="shared" si="203"/>
        <v>101178832</v>
      </c>
      <c r="AI391" s="47">
        <f t="shared" si="216"/>
        <v>8.1930277333988777E-2</v>
      </c>
      <c r="AJ391" s="48">
        <f t="shared" si="217"/>
        <v>5</v>
      </c>
      <c r="AK391" s="49">
        <f t="shared" si="218"/>
        <v>2.028397565922921</v>
      </c>
      <c r="AM391" s="47">
        <f t="shared" si="219"/>
        <v>7.4908852566465942E-2</v>
      </c>
      <c r="AN391" s="48">
        <f t="shared" si="220"/>
        <v>4.5715000000000003</v>
      </c>
      <c r="AO391" s="49">
        <f t="shared" si="221"/>
        <v>1.8545638945233265</v>
      </c>
      <c r="AQ391" s="59">
        <v>1352042</v>
      </c>
      <c r="AR391" s="58">
        <v>29369328</v>
      </c>
      <c r="AS391" s="35"/>
      <c r="AT391" s="7">
        <f t="shared" si="212"/>
        <v>30721370</v>
      </c>
      <c r="AU391" s="57">
        <v>1417985</v>
      </c>
      <c r="AV391" s="58">
        <v>1795389</v>
      </c>
      <c r="AW391" s="35"/>
      <c r="AX391" s="7">
        <f t="shared" si="191"/>
        <v>2058142373</v>
      </c>
      <c r="AY391" s="65">
        <f t="shared" si="204"/>
        <v>110651510</v>
      </c>
      <c r="AZ391" s="66">
        <f t="shared" si="205"/>
        <v>117992900</v>
      </c>
      <c r="BA391" s="35"/>
      <c r="BB391" s="7">
        <f t="shared" si="222"/>
        <v>251.70103641800827</v>
      </c>
      <c r="BC391" s="4">
        <f t="shared" si="223"/>
        <v>708.99249999999995</v>
      </c>
      <c r="BD391" s="9">
        <f t="shared" si="224"/>
        <v>364.17626774847872</v>
      </c>
      <c r="BE391" s="35"/>
      <c r="BF391" s="41">
        <f t="shared" si="213"/>
        <v>6.1450448344240301E-2</v>
      </c>
      <c r="BG391" s="43">
        <f t="shared" si="214"/>
        <v>0.17309387207031249</v>
      </c>
      <c r="BH391" s="44">
        <f t="shared" si="215"/>
        <v>8.8910221618280938E-2</v>
      </c>
      <c r="BI391" s="35"/>
      <c r="BJ391" s="73" t="s">
        <v>47</v>
      </c>
      <c r="BK391" s="57"/>
      <c r="BL391" s="58"/>
      <c r="BM391" s="35"/>
      <c r="BN391" s="56"/>
      <c r="BO391" s="57"/>
      <c r="BP391" s="58"/>
      <c r="BQ391" s="35"/>
      <c r="BR391" s="56"/>
      <c r="BS391" s="57"/>
      <c r="BT391" s="58"/>
      <c r="BU391" s="35"/>
      <c r="BV391" s="56"/>
      <c r="BW391" s="57"/>
      <c r="BX391" s="58"/>
    </row>
    <row r="392" spans="1:76" x14ac:dyDescent="0.2">
      <c r="A392" s="4">
        <f t="shared" si="206"/>
        <v>3860000</v>
      </c>
      <c r="B392" s="4">
        <f t="shared" ref="B392:B404" si="231">+A392+10000</f>
        <v>3870000</v>
      </c>
      <c r="D392" s="7">
        <f t="shared" si="207"/>
        <v>10000</v>
      </c>
      <c r="E392" s="57">
        <v>9344</v>
      </c>
      <c r="F392" s="9">
        <f t="shared" si="225"/>
        <v>656</v>
      </c>
      <c r="G392" s="58">
        <v>544118</v>
      </c>
      <c r="H392" s="9">
        <f t="shared" si="226"/>
        <v>58.231806506849317</v>
      </c>
      <c r="I392" s="9">
        <f t="shared" si="227"/>
        <v>54.411799999999999</v>
      </c>
      <c r="J392" s="4"/>
      <c r="K392" s="59">
        <v>8282</v>
      </c>
      <c r="L392" s="27">
        <f t="shared" si="208"/>
        <v>1718</v>
      </c>
      <c r="M392" s="57">
        <v>141515</v>
      </c>
      <c r="N392" s="30">
        <f t="shared" si="209"/>
        <v>-141460.5882</v>
      </c>
      <c r="O392" s="35"/>
      <c r="P392" s="7">
        <f t="shared" si="210"/>
        <v>149797</v>
      </c>
      <c r="Q392" s="57">
        <v>2000</v>
      </c>
      <c r="R392" s="58">
        <v>5573</v>
      </c>
      <c r="S392" s="4"/>
      <c r="T392" s="59">
        <v>874371</v>
      </c>
      <c r="U392" s="58">
        <v>2219648</v>
      </c>
      <c r="V392" s="35"/>
      <c r="W392" s="7">
        <f t="shared" si="211"/>
        <v>3094019</v>
      </c>
      <c r="X392" s="57">
        <v>544000</v>
      </c>
      <c r="Y392" s="58">
        <v>1515856</v>
      </c>
      <c r="AA392" s="7">
        <f t="shared" si="228"/>
        <v>20.654746089708073</v>
      </c>
      <c r="AB392" s="4">
        <f t="shared" si="229"/>
        <v>272</v>
      </c>
      <c r="AC392" s="9">
        <f t="shared" si="230"/>
        <v>272</v>
      </c>
      <c r="AE392" s="7">
        <f t="shared" ref="AE392:AE405" si="232">+AE391+W392</f>
        <v>362152591</v>
      </c>
      <c r="AF392" s="4">
        <f t="shared" si="202"/>
        <v>199594640</v>
      </c>
      <c r="AG392" s="9">
        <f t="shared" si="203"/>
        <v>102694688</v>
      </c>
      <c r="AI392" s="47">
        <f t="shared" si="216"/>
        <v>6.6757011155096566E-2</v>
      </c>
      <c r="AJ392" s="48">
        <f t="shared" si="217"/>
        <v>5</v>
      </c>
      <c r="AK392" s="49">
        <f t="shared" si="218"/>
        <v>1.7943656917279742</v>
      </c>
      <c r="AM392" s="47">
        <f t="shared" si="219"/>
        <v>6.2377751223322231E-2</v>
      </c>
      <c r="AN392" s="48">
        <f t="shared" si="220"/>
        <v>4.6719999999999997</v>
      </c>
      <c r="AO392" s="49">
        <f t="shared" si="221"/>
        <v>1.676655302350619</v>
      </c>
      <c r="AQ392" s="59">
        <v>1954075</v>
      </c>
      <c r="AR392" s="58">
        <v>36446368</v>
      </c>
      <c r="AS392" s="35"/>
      <c r="AT392" s="7">
        <f t="shared" si="212"/>
        <v>38400443</v>
      </c>
      <c r="AU392" s="57">
        <v>1628185</v>
      </c>
      <c r="AV392" s="58">
        <v>2150103</v>
      </c>
      <c r="AW392" s="35"/>
      <c r="AX392" s="7">
        <f t="shared" ref="AX392:AX405" si="233">+AT392+AX391</f>
        <v>2096542816</v>
      </c>
      <c r="AY392" s="65">
        <f t="shared" si="204"/>
        <v>112279695</v>
      </c>
      <c r="AZ392" s="66">
        <f t="shared" si="205"/>
        <v>120143003</v>
      </c>
      <c r="BA392" s="35"/>
      <c r="BB392" s="7">
        <f t="shared" si="222"/>
        <v>256.34988017116495</v>
      </c>
      <c r="BC392" s="4">
        <f t="shared" si="223"/>
        <v>814.09249999999997</v>
      </c>
      <c r="BD392" s="9">
        <f t="shared" si="224"/>
        <v>385.80710568813925</v>
      </c>
      <c r="BE392" s="35"/>
      <c r="BF392" s="41">
        <f t="shared" si="213"/>
        <v>6.2585419963663319E-2</v>
      </c>
      <c r="BG392" s="43">
        <f t="shared" si="214"/>
        <v>0.19875305175781249</v>
      </c>
      <c r="BH392" s="44">
        <f t="shared" si="215"/>
        <v>9.419118791214337E-2</v>
      </c>
      <c r="BI392" s="35"/>
      <c r="BJ392" s="73" t="s">
        <v>47</v>
      </c>
      <c r="BK392" s="57"/>
      <c r="BL392" s="58"/>
      <c r="BM392" s="35"/>
      <c r="BN392" s="56"/>
      <c r="BO392" s="57"/>
      <c r="BP392" s="58"/>
      <c r="BQ392" s="35"/>
      <c r="BR392" s="56"/>
      <c r="BS392" s="57"/>
      <c r="BT392" s="58"/>
      <c r="BU392" s="35"/>
      <c r="BV392" s="56"/>
      <c r="BW392" s="57"/>
      <c r="BX392" s="58"/>
    </row>
    <row r="393" spans="1:76" x14ac:dyDescent="0.2">
      <c r="A393" s="4">
        <f t="shared" si="206"/>
        <v>3870000</v>
      </c>
      <c r="B393" s="4">
        <f t="shared" si="231"/>
        <v>3880000</v>
      </c>
      <c r="D393" s="7">
        <f t="shared" si="207"/>
        <v>10000</v>
      </c>
      <c r="E393" s="57">
        <v>9240</v>
      </c>
      <c r="F393" s="9">
        <f t="shared" si="225"/>
        <v>760</v>
      </c>
      <c r="G393" s="58">
        <v>485219</v>
      </c>
      <c r="H393" s="9">
        <f t="shared" si="226"/>
        <v>52.51287878787879</v>
      </c>
      <c r="I393" s="9">
        <f t="shared" si="227"/>
        <v>48.521900000000002</v>
      </c>
      <c r="J393" s="4"/>
      <c r="K393" s="59">
        <v>8105</v>
      </c>
      <c r="L393" s="27">
        <f t="shared" si="208"/>
        <v>1895</v>
      </c>
      <c r="M393" s="57">
        <v>134625</v>
      </c>
      <c r="N393" s="30">
        <f t="shared" si="209"/>
        <v>-134576.47810000001</v>
      </c>
      <c r="O393" s="35"/>
      <c r="P393" s="7">
        <f t="shared" si="210"/>
        <v>142730</v>
      </c>
      <c r="Q393" s="57">
        <v>2000</v>
      </c>
      <c r="R393" s="58">
        <v>5214</v>
      </c>
      <c r="S393" s="4"/>
      <c r="T393" s="59">
        <v>863398</v>
      </c>
      <c r="U393" s="58">
        <v>2174024</v>
      </c>
      <c r="V393" s="35"/>
      <c r="W393" s="7">
        <f t="shared" si="211"/>
        <v>3037422</v>
      </c>
      <c r="X393" s="57">
        <v>544000</v>
      </c>
      <c r="Y393" s="58">
        <v>1418208</v>
      </c>
      <c r="AA393" s="7">
        <f t="shared" si="228"/>
        <v>21.280893995656132</v>
      </c>
      <c r="AB393" s="4">
        <f t="shared" si="229"/>
        <v>272</v>
      </c>
      <c r="AC393" s="9">
        <f t="shared" si="230"/>
        <v>272</v>
      </c>
      <c r="AE393" s="7">
        <f t="shared" si="232"/>
        <v>365190013</v>
      </c>
      <c r="AF393" s="4">
        <f t="shared" si="202"/>
        <v>200138640</v>
      </c>
      <c r="AG393" s="9">
        <f t="shared" si="203"/>
        <v>104112896</v>
      </c>
      <c r="AI393" s="47">
        <f t="shared" si="216"/>
        <v>7.0062355496391795E-2</v>
      </c>
      <c r="AJ393" s="48">
        <f t="shared" si="217"/>
        <v>5</v>
      </c>
      <c r="AK393" s="49">
        <f t="shared" si="218"/>
        <v>1.9179133103183736</v>
      </c>
      <c r="AM393" s="47">
        <f t="shared" si="219"/>
        <v>6.4737616478666007E-2</v>
      </c>
      <c r="AN393" s="48">
        <f t="shared" si="220"/>
        <v>4.62</v>
      </c>
      <c r="AO393" s="49">
        <f t="shared" si="221"/>
        <v>1.7721518987341771</v>
      </c>
      <c r="AQ393" s="59">
        <v>1595632</v>
      </c>
      <c r="AR393" s="58">
        <v>34577296</v>
      </c>
      <c r="AS393" s="35"/>
      <c r="AT393" s="7">
        <f t="shared" si="212"/>
        <v>36172928</v>
      </c>
      <c r="AU393" s="57">
        <v>1511184</v>
      </c>
      <c r="AV393" s="58">
        <v>1957117</v>
      </c>
      <c r="AW393" s="35"/>
      <c r="AX393" s="7">
        <f t="shared" si="233"/>
        <v>2132715744</v>
      </c>
      <c r="AY393" s="65">
        <f t="shared" si="204"/>
        <v>113790879</v>
      </c>
      <c r="AZ393" s="66">
        <f t="shared" si="205"/>
        <v>122100120</v>
      </c>
      <c r="BA393" s="35"/>
      <c r="BB393" s="7">
        <f t="shared" si="222"/>
        <v>253.43605408813843</v>
      </c>
      <c r="BC393" s="4">
        <f t="shared" si="223"/>
        <v>755.59199999999998</v>
      </c>
      <c r="BD393" s="9">
        <f t="shared" si="224"/>
        <v>375.35807441503641</v>
      </c>
      <c r="BE393" s="35"/>
      <c r="BF393" s="41">
        <f t="shared" si="213"/>
        <v>6.1874036642611922E-2</v>
      </c>
      <c r="BG393" s="43">
        <f t="shared" si="214"/>
        <v>0.184470703125</v>
      </c>
      <c r="BH393" s="44">
        <f t="shared" si="215"/>
        <v>9.1640154886483499E-2</v>
      </c>
      <c r="BI393" s="35"/>
      <c r="BJ393" s="73" t="s">
        <v>47</v>
      </c>
      <c r="BK393" s="57"/>
      <c r="BL393" s="58"/>
      <c r="BM393" s="35"/>
      <c r="BN393" s="56"/>
      <c r="BO393" s="57"/>
      <c r="BP393" s="58"/>
      <c r="BQ393" s="35"/>
      <c r="BR393" s="56"/>
      <c r="BS393" s="57"/>
      <c r="BT393" s="58"/>
      <c r="BU393" s="35"/>
      <c r="BV393" s="56"/>
      <c r="BW393" s="57"/>
      <c r="BX393" s="58"/>
    </row>
    <row r="394" spans="1:76" x14ac:dyDescent="0.2">
      <c r="A394" s="4">
        <f t="shared" si="206"/>
        <v>3880000</v>
      </c>
      <c r="B394" s="4">
        <f t="shared" si="231"/>
        <v>3890000</v>
      </c>
      <c r="D394" s="7">
        <f t="shared" si="207"/>
        <v>10000</v>
      </c>
      <c r="E394" s="57">
        <v>9032</v>
      </c>
      <c r="F394" s="9">
        <f t="shared" si="225"/>
        <v>968</v>
      </c>
      <c r="G394" s="58">
        <v>463626</v>
      </c>
      <c r="H394" s="9">
        <f t="shared" si="226"/>
        <v>51.331488042515502</v>
      </c>
      <c r="I394" s="9">
        <f t="shared" si="227"/>
        <v>46.3626</v>
      </c>
      <c r="J394" s="4"/>
      <c r="K394" s="59">
        <v>7881</v>
      </c>
      <c r="L394" s="27">
        <f t="shared" si="208"/>
        <v>2119</v>
      </c>
      <c r="M394" s="57">
        <v>141596</v>
      </c>
      <c r="N394" s="30">
        <f t="shared" si="209"/>
        <v>-141549.63740000001</v>
      </c>
      <c r="O394" s="35"/>
      <c r="P394" s="7">
        <f t="shared" si="210"/>
        <v>149477</v>
      </c>
      <c r="Q394" s="57">
        <v>2000</v>
      </c>
      <c r="R394" s="58">
        <v>5024</v>
      </c>
      <c r="S394" s="4"/>
      <c r="T394" s="59">
        <v>917194</v>
      </c>
      <c r="U394" s="58">
        <v>2118512</v>
      </c>
      <c r="V394" s="35"/>
      <c r="W394" s="7">
        <f t="shared" si="211"/>
        <v>3035706</v>
      </c>
      <c r="X394" s="57">
        <v>544000</v>
      </c>
      <c r="Y394" s="58">
        <v>1366528</v>
      </c>
      <c r="AA394" s="7">
        <f t="shared" si="228"/>
        <v>20.308850190999284</v>
      </c>
      <c r="AB394" s="4">
        <f t="shared" si="229"/>
        <v>272</v>
      </c>
      <c r="AC394" s="9">
        <f t="shared" si="230"/>
        <v>272</v>
      </c>
      <c r="AE394" s="7">
        <f t="shared" si="232"/>
        <v>368225719</v>
      </c>
      <c r="AF394" s="4">
        <f t="shared" si="202"/>
        <v>200682640</v>
      </c>
      <c r="AG394" s="9">
        <f t="shared" si="203"/>
        <v>105479424</v>
      </c>
      <c r="AI394" s="47">
        <f t="shared" si="216"/>
        <v>6.6899924403085426E-2</v>
      </c>
      <c r="AJ394" s="48">
        <f t="shared" si="217"/>
        <v>5</v>
      </c>
      <c r="AK394" s="49">
        <f t="shared" si="218"/>
        <v>1.9904458598726114</v>
      </c>
      <c r="AM394" s="47">
        <f t="shared" si="219"/>
        <v>6.0424011720866755E-2</v>
      </c>
      <c r="AN394" s="48">
        <f t="shared" si="220"/>
        <v>4.516</v>
      </c>
      <c r="AO394" s="49">
        <f t="shared" si="221"/>
        <v>1.7977707006369428</v>
      </c>
      <c r="AQ394" s="59">
        <v>1725946</v>
      </c>
      <c r="AR394" s="58">
        <v>36468736</v>
      </c>
      <c r="AS394" s="35"/>
      <c r="AT394" s="7">
        <f t="shared" si="212"/>
        <v>38194682</v>
      </c>
      <c r="AU394" s="57">
        <v>1455382</v>
      </c>
      <c r="AV394" s="58">
        <v>1866382</v>
      </c>
      <c r="AW394" s="35"/>
      <c r="AX394" s="7">
        <f t="shared" si="233"/>
        <v>2170910426</v>
      </c>
      <c r="AY394" s="65">
        <f t="shared" si="204"/>
        <v>115246261</v>
      </c>
      <c r="AZ394" s="66">
        <f t="shared" si="205"/>
        <v>123966502</v>
      </c>
      <c r="BA394" s="35"/>
      <c r="BB394" s="7">
        <f t="shared" si="222"/>
        <v>255.52213383998875</v>
      </c>
      <c r="BC394" s="4">
        <f t="shared" si="223"/>
        <v>727.69100000000003</v>
      </c>
      <c r="BD394" s="9">
        <f t="shared" si="224"/>
        <v>371.49323248407643</v>
      </c>
      <c r="BE394" s="35"/>
      <c r="BF394" s="41">
        <f t="shared" si="213"/>
        <v>6.2383333457028504E-2</v>
      </c>
      <c r="BG394" s="43">
        <f t="shared" si="214"/>
        <v>0.17765893554687501</v>
      </c>
      <c r="BH394" s="44">
        <f t="shared" si="215"/>
        <v>9.0696589961932722E-2</v>
      </c>
      <c r="BI394" s="35"/>
      <c r="BJ394" s="73" t="s">
        <v>47</v>
      </c>
      <c r="BK394" s="57"/>
      <c r="BL394" s="58"/>
      <c r="BM394" s="35"/>
      <c r="BN394" s="56"/>
      <c r="BO394" s="57"/>
      <c r="BP394" s="58"/>
      <c r="BQ394" s="35"/>
      <c r="BR394" s="56"/>
      <c r="BS394" s="57"/>
      <c r="BT394" s="58"/>
      <c r="BU394" s="35"/>
      <c r="BV394" s="56"/>
      <c r="BW394" s="57"/>
      <c r="BX394" s="58"/>
    </row>
    <row r="395" spans="1:76" x14ac:dyDescent="0.2">
      <c r="A395" s="4">
        <f t="shared" si="206"/>
        <v>3890000</v>
      </c>
      <c r="B395" s="4">
        <f t="shared" si="231"/>
        <v>3900000</v>
      </c>
      <c r="D395" s="7">
        <f t="shared" si="207"/>
        <v>10000</v>
      </c>
      <c r="E395" s="57">
        <v>9106</v>
      </c>
      <c r="F395" s="9">
        <f t="shared" si="225"/>
        <v>894</v>
      </c>
      <c r="G395" s="58">
        <v>490625</v>
      </c>
      <c r="H395" s="9">
        <f t="shared" si="226"/>
        <v>53.879310344827587</v>
      </c>
      <c r="I395" s="9">
        <f t="shared" si="227"/>
        <v>49.0625</v>
      </c>
      <c r="J395" s="4"/>
      <c r="K395" s="59">
        <v>7956</v>
      </c>
      <c r="L395" s="27">
        <f t="shared" si="208"/>
        <v>2044</v>
      </c>
      <c r="M395" s="57">
        <v>151722</v>
      </c>
      <c r="N395" s="30">
        <f t="shared" si="209"/>
        <v>-151672.9375</v>
      </c>
      <c r="O395" s="35"/>
      <c r="P395" s="7">
        <f t="shared" si="210"/>
        <v>159678</v>
      </c>
      <c r="Q395" s="57">
        <v>2000</v>
      </c>
      <c r="R395" s="58">
        <v>5269</v>
      </c>
      <c r="S395" s="4"/>
      <c r="T395" s="59">
        <v>936388</v>
      </c>
      <c r="U395" s="58">
        <v>2140288</v>
      </c>
      <c r="V395" s="35"/>
      <c r="W395" s="7">
        <f t="shared" si="211"/>
        <v>3076676</v>
      </c>
      <c r="X395" s="57">
        <v>543984</v>
      </c>
      <c r="Y395" s="58">
        <v>1433168</v>
      </c>
      <c r="AA395" s="7">
        <f t="shared" si="228"/>
        <v>19.268001853730635</v>
      </c>
      <c r="AB395" s="4">
        <f t="shared" si="229"/>
        <v>271.99200000000002</v>
      </c>
      <c r="AC395" s="9">
        <f t="shared" si="230"/>
        <v>272</v>
      </c>
      <c r="AE395" s="7">
        <f t="shared" si="232"/>
        <v>371302395</v>
      </c>
      <c r="AF395" s="4">
        <f t="shared" si="202"/>
        <v>201226624</v>
      </c>
      <c r="AG395" s="9">
        <f t="shared" si="203"/>
        <v>106912592</v>
      </c>
      <c r="AI395" s="47">
        <f t="shared" si="216"/>
        <v>6.262603489522664E-2</v>
      </c>
      <c r="AJ395" s="48">
        <f t="shared" si="217"/>
        <v>5</v>
      </c>
      <c r="AK395" s="49">
        <f t="shared" si="218"/>
        <v>1.8978933383943823</v>
      </c>
      <c r="AM395" s="47">
        <f t="shared" si="219"/>
        <v>5.7027267375593382E-2</v>
      </c>
      <c r="AN395" s="48">
        <f t="shared" si="220"/>
        <v>4.5529999999999999</v>
      </c>
      <c r="AO395" s="49">
        <f t="shared" si="221"/>
        <v>1.7282216739419245</v>
      </c>
      <c r="AQ395" s="59">
        <v>1781707</v>
      </c>
      <c r="AR395" s="58">
        <v>39386688</v>
      </c>
      <c r="AS395" s="35"/>
      <c r="AT395" s="7">
        <f t="shared" si="212"/>
        <v>41168395</v>
      </c>
      <c r="AU395" s="57">
        <v>1489078</v>
      </c>
      <c r="AV395" s="58">
        <v>1926724</v>
      </c>
      <c r="AW395" s="35"/>
      <c r="AX395" s="7">
        <f t="shared" si="233"/>
        <v>2212078821</v>
      </c>
      <c r="AY395" s="65">
        <f t="shared" si="204"/>
        <v>116735339</v>
      </c>
      <c r="AZ395" s="66">
        <f t="shared" si="205"/>
        <v>125893226</v>
      </c>
      <c r="BA395" s="35"/>
      <c r="BB395" s="7">
        <f t="shared" si="222"/>
        <v>257.82133418504742</v>
      </c>
      <c r="BC395" s="4">
        <f t="shared" si="223"/>
        <v>744.53899999999999</v>
      </c>
      <c r="BD395" s="9">
        <f t="shared" si="224"/>
        <v>365.67166445245778</v>
      </c>
      <c r="BE395" s="35"/>
      <c r="BF395" s="41">
        <f t="shared" si="213"/>
        <v>6.2944661666271343E-2</v>
      </c>
      <c r="BG395" s="43">
        <f t="shared" si="214"/>
        <v>0.181772216796875</v>
      </c>
      <c r="BH395" s="44">
        <f t="shared" si="215"/>
        <v>8.9275308704213324E-2</v>
      </c>
      <c r="BI395" s="35"/>
      <c r="BJ395" s="73" t="s">
        <v>47</v>
      </c>
      <c r="BK395" s="57"/>
      <c r="BL395" s="58"/>
      <c r="BM395" s="35"/>
      <c r="BN395" s="56"/>
      <c r="BO395" s="57"/>
      <c r="BP395" s="58"/>
      <c r="BQ395" s="35"/>
      <c r="BR395" s="56"/>
      <c r="BS395" s="57"/>
      <c r="BT395" s="58"/>
      <c r="BU395" s="35"/>
      <c r="BV395" s="56"/>
      <c r="BW395" s="57"/>
      <c r="BX395" s="58"/>
    </row>
    <row r="396" spans="1:76" x14ac:dyDescent="0.2">
      <c r="A396" s="4">
        <f t="shared" si="206"/>
        <v>3900000</v>
      </c>
      <c r="B396" s="4">
        <f t="shared" si="231"/>
        <v>3910000</v>
      </c>
      <c r="D396" s="7">
        <f t="shared" si="207"/>
        <v>10000</v>
      </c>
      <c r="E396" s="57">
        <v>9283</v>
      </c>
      <c r="F396" s="9">
        <f t="shared" si="225"/>
        <v>717</v>
      </c>
      <c r="G396" s="58">
        <v>546555</v>
      </c>
      <c r="H396" s="9">
        <f t="shared" si="226"/>
        <v>58.876979424754929</v>
      </c>
      <c r="I396" s="9">
        <f t="shared" si="227"/>
        <v>54.655500000000004</v>
      </c>
      <c r="J396" s="4"/>
      <c r="K396" s="59">
        <v>8067</v>
      </c>
      <c r="L396" s="27">
        <f t="shared" si="208"/>
        <v>1933</v>
      </c>
      <c r="M396" s="57">
        <v>136817</v>
      </c>
      <c r="N396" s="30">
        <f t="shared" si="209"/>
        <v>-136762.34450000001</v>
      </c>
      <c r="O396" s="35"/>
      <c r="P396" s="7">
        <f t="shared" si="210"/>
        <v>144884</v>
      </c>
      <c r="Q396" s="57">
        <v>2000</v>
      </c>
      <c r="R396" s="58">
        <v>5320</v>
      </c>
      <c r="S396" s="4"/>
      <c r="T396" s="59">
        <v>740582</v>
      </c>
      <c r="U396" s="58">
        <v>2170976</v>
      </c>
      <c r="V396" s="35"/>
      <c r="W396" s="7">
        <f t="shared" si="211"/>
        <v>2911558</v>
      </c>
      <c r="X396" s="57">
        <v>543992</v>
      </c>
      <c r="Y396" s="58">
        <v>1447040</v>
      </c>
      <c r="AA396" s="7">
        <f t="shared" si="228"/>
        <v>20.095786974407112</v>
      </c>
      <c r="AB396" s="4">
        <f t="shared" si="229"/>
        <v>271.99599999999998</v>
      </c>
      <c r="AC396" s="9">
        <f t="shared" si="230"/>
        <v>272</v>
      </c>
      <c r="AE396" s="7">
        <f t="shared" si="232"/>
        <v>374213953</v>
      </c>
      <c r="AF396" s="4">
        <f t="shared" si="202"/>
        <v>201770616</v>
      </c>
      <c r="AG396" s="9">
        <f t="shared" si="203"/>
        <v>108359632</v>
      </c>
      <c r="AI396" s="47">
        <f t="shared" si="216"/>
        <v>6.9020733828442066E-2</v>
      </c>
      <c r="AJ396" s="48">
        <f t="shared" si="217"/>
        <v>5</v>
      </c>
      <c r="AK396" s="49">
        <f t="shared" si="218"/>
        <v>1.8796992481203008</v>
      </c>
      <c r="AM396" s="47">
        <f t="shared" si="219"/>
        <v>6.4071947212942765E-2</v>
      </c>
      <c r="AN396" s="48">
        <f t="shared" si="220"/>
        <v>4.6414999999999997</v>
      </c>
      <c r="AO396" s="49">
        <f t="shared" si="221"/>
        <v>1.7449248120300751</v>
      </c>
      <c r="AQ396" s="59">
        <v>1760394</v>
      </c>
      <c r="AR396" s="58">
        <v>35385752</v>
      </c>
      <c r="AS396" s="35"/>
      <c r="AT396" s="7">
        <f t="shared" si="212"/>
        <v>37146146</v>
      </c>
      <c r="AU396" s="57">
        <v>1595952</v>
      </c>
      <c r="AV396" s="58">
        <v>2090625</v>
      </c>
      <c r="AW396" s="35"/>
      <c r="AX396" s="7">
        <f t="shared" si="233"/>
        <v>2249224967</v>
      </c>
      <c r="AY396" s="65">
        <f t="shared" si="204"/>
        <v>118331291</v>
      </c>
      <c r="AZ396" s="66">
        <f t="shared" si="205"/>
        <v>127983851</v>
      </c>
      <c r="BA396" s="35"/>
      <c r="BB396" s="7">
        <f t="shared" si="222"/>
        <v>256.3854255818448</v>
      </c>
      <c r="BC396" s="4">
        <f t="shared" si="223"/>
        <v>797.976</v>
      </c>
      <c r="BD396" s="9">
        <f t="shared" si="224"/>
        <v>392.9746240601504</v>
      </c>
      <c r="BE396" s="35"/>
      <c r="BF396" s="41">
        <f t="shared" si="213"/>
        <v>6.2594098042442578E-2</v>
      </c>
      <c r="BG396" s="43">
        <f t="shared" si="214"/>
        <v>0.194818359375</v>
      </c>
      <c r="BH396" s="44">
        <f t="shared" si="215"/>
        <v>9.5941070327185157E-2</v>
      </c>
      <c r="BI396" s="35"/>
      <c r="BJ396" s="73" t="s">
        <v>47</v>
      </c>
      <c r="BK396" s="57"/>
      <c r="BL396" s="58"/>
      <c r="BM396" s="35"/>
      <c r="BN396" s="56"/>
      <c r="BO396" s="57"/>
      <c r="BP396" s="58"/>
      <c r="BQ396" s="35"/>
      <c r="BR396" s="56"/>
      <c r="BS396" s="57"/>
      <c r="BT396" s="58"/>
      <c r="BU396" s="35"/>
      <c r="BV396" s="56"/>
      <c r="BW396" s="57"/>
      <c r="BX396" s="58"/>
    </row>
    <row r="397" spans="1:76" x14ac:dyDescent="0.2">
      <c r="A397" s="4">
        <f t="shared" si="206"/>
        <v>3910000</v>
      </c>
      <c r="B397" s="4">
        <f t="shared" si="231"/>
        <v>3920000</v>
      </c>
      <c r="D397" s="7">
        <f t="shared" si="207"/>
        <v>10000</v>
      </c>
      <c r="E397" s="57">
        <v>9828</v>
      </c>
      <c r="F397" s="9">
        <f t="shared" si="225"/>
        <v>172</v>
      </c>
      <c r="G397" s="58">
        <v>564871</v>
      </c>
      <c r="H397" s="9">
        <f t="shared" si="226"/>
        <v>57.475681725681724</v>
      </c>
      <c r="I397" s="9">
        <f t="shared" si="227"/>
        <v>56.487099999999998</v>
      </c>
      <c r="J397" s="4"/>
      <c r="K397" s="59">
        <v>9341</v>
      </c>
      <c r="L397" s="27">
        <f t="shared" si="208"/>
        <v>659</v>
      </c>
      <c r="M397" s="57">
        <v>154356</v>
      </c>
      <c r="N397" s="30">
        <f t="shared" si="209"/>
        <v>-154299.5129</v>
      </c>
      <c r="O397" s="35"/>
      <c r="P397" s="7">
        <f t="shared" si="210"/>
        <v>163697</v>
      </c>
      <c r="Q397" s="57">
        <v>2000</v>
      </c>
      <c r="R397" s="58">
        <v>6161</v>
      </c>
      <c r="S397" s="4"/>
      <c r="T397" s="59">
        <v>1061062</v>
      </c>
      <c r="U397" s="58">
        <v>2520920</v>
      </c>
      <c r="V397" s="35"/>
      <c r="W397" s="7">
        <f t="shared" si="211"/>
        <v>3581982</v>
      </c>
      <c r="X397" s="57">
        <v>544000</v>
      </c>
      <c r="Y397" s="58">
        <v>1675792</v>
      </c>
      <c r="AA397" s="7">
        <f t="shared" si="228"/>
        <v>21.881781584268495</v>
      </c>
      <c r="AB397" s="4">
        <f t="shared" si="229"/>
        <v>272</v>
      </c>
      <c r="AC397" s="9">
        <f t="shared" si="230"/>
        <v>272</v>
      </c>
      <c r="AE397" s="7">
        <f t="shared" si="232"/>
        <v>377795935</v>
      </c>
      <c r="AF397" s="4">
        <f t="shared" si="202"/>
        <v>202314616</v>
      </c>
      <c r="AG397" s="9">
        <f t="shared" si="203"/>
        <v>110035424</v>
      </c>
      <c r="AI397" s="47">
        <f t="shared" si="216"/>
        <v>6.1088474437527872E-2</v>
      </c>
      <c r="AJ397" s="48">
        <f t="shared" si="217"/>
        <v>5</v>
      </c>
      <c r="AK397" s="49">
        <f t="shared" si="218"/>
        <v>1.6231131309852296</v>
      </c>
      <c r="AM397" s="47">
        <f t="shared" si="219"/>
        <v>6.0037752677202391E-2</v>
      </c>
      <c r="AN397" s="48">
        <f t="shared" si="220"/>
        <v>4.9139999999999997</v>
      </c>
      <c r="AO397" s="49">
        <f t="shared" si="221"/>
        <v>1.5951955851322837</v>
      </c>
      <c r="AQ397" s="59">
        <v>1918345</v>
      </c>
      <c r="AR397" s="58">
        <v>39789800</v>
      </c>
      <c r="AS397" s="35"/>
      <c r="AT397" s="7">
        <f t="shared" si="212"/>
        <v>41708145</v>
      </c>
      <c r="AU397" s="57">
        <v>1693273</v>
      </c>
      <c r="AV397" s="58">
        <v>2294567</v>
      </c>
      <c r="AW397" s="35"/>
      <c r="AX397" s="7">
        <f t="shared" si="233"/>
        <v>2290933112</v>
      </c>
      <c r="AY397" s="65">
        <f t="shared" si="204"/>
        <v>120024564</v>
      </c>
      <c r="AZ397" s="66">
        <f t="shared" si="205"/>
        <v>130278418</v>
      </c>
      <c r="BA397" s="35"/>
      <c r="BB397" s="7">
        <f t="shared" si="222"/>
        <v>254.78869496692059</v>
      </c>
      <c r="BC397" s="4">
        <f t="shared" si="223"/>
        <v>846.63649999999996</v>
      </c>
      <c r="BD397" s="9">
        <f t="shared" si="224"/>
        <v>372.43418276253857</v>
      </c>
      <c r="BE397" s="35"/>
      <c r="BF397" s="41">
        <f t="shared" si="213"/>
        <v>6.2204271232158347E-2</v>
      </c>
      <c r="BG397" s="43">
        <f t="shared" si="214"/>
        <v>0.20669836425781249</v>
      </c>
      <c r="BH397" s="44">
        <f t="shared" si="215"/>
        <v>9.0926314151010393E-2</v>
      </c>
      <c r="BI397" s="35"/>
      <c r="BJ397" s="73" t="s">
        <v>47</v>
      </c>
      <c r="BK397" s="57"/>
      <c r="BL397" s="58"/>
      <c r="BM397" s="35"/>
      <c r="BN397" s="56"/>
      <c r="BO397" s="57"/>
      <c r="BP397" s="58"/>
      <c r="BQ397" s="35"/>
      <c r="BR397" s="56"/>
      <c r="BS397" s="57"/>
      <c r="BT397" s="58"/>
      <c r="BU397" s="35"/>
      <c r="BV397" s="56"/>
      <c r="BW397" s="57"/>
      <c r="BX397" s="58"/>
    </row>
    <row r="398" spans="1:76" x14ac:dyDescent="0.2">
      <c r="A398" s="4">
        <f t="shared" si="206"/>
        <v>3920000</v>
      </c>
      <c r="B398" s="4">
        <f t="shared" si="231"/>
        <v>3930000</v>
      </c>
      <c r="D398" s="7">
        <f t="shared" si="207"/>
        <v>10000</v>
      </c>
      <c r="E398" s="57">
        <v>9812</v>
      </c>
      <c r="F398" s="9">
        <f t="shared" si="225"/>
        <v>188</v>
      </c>
      <c r="G398" s="58">
        <v>490891</v>
      </c>
      <c r="H398" s="9">
        <f t="shared" si="226"/>
        <v>50.029657562168772</v>
      </c>
      <c r="I398" s="9">
        <f t="shared" si="227"/>
        <v>49.089100000000002</v>
      </c>
      <c r="J398" s="4"/>
      <c r="K398" s="59">
        <v>9014</v>
      </c>
      <c r="L398" s="27">
        <f t="shared" si="208"/>
        <v>986</v>
      </c>
      <c r="M398" s="57">
        <v>147821</v>
      </c>
      <c r="N398" s="30">
        <f t="shared" si="209"/>
        <v>-147771.91089999999</v>
      </c>
      <c r="O398" s="35"/>
      <c r="P398" s="7">
        <f t="shared" si="210"/>
        <v>156835</v>
      </c>
      <c r="Q398" s="57">
        <v>2000</v>
      </c>
      <c r="R398" s="58">
        <v>5534</v>
      </c>
      <c r="S398" s="4"/>
      <c r="T398" s="59">
        <v>943395</v>
      </c>
      <c r="U398" s="58">
        <v>2421704</v>
      </c>
      <c r="V398" s="35"/>
      <c r="W398" s="7">
        <f t="shared" si="211"/>
        <v>3365099</v>
      </c>
      <c r="X398" s="57">
        <v>544000</v>
      </c>
      <c r="Y398" s="58">
        <v>1505248</v>
      </c>
      <c r="AA398" s="7">
        <f t="shared" si="228"/>
        <v>21.456301208276212</v>
      </c>
      <c r="AB398" s="4">
        <f t="shared" si="229"/>
        <v>272</v>
      </c>
      <c r="AC398" s="9">
        <f t="shared" si="230"/>
        <v>272</v>
      </c>
      <c r="AE398" s="7">
        <f t="shared" si="232"/>
        <v>381161034</v>
      </c>
      <c r="AF398" s="4">
        <f t="shared" si="202"/>
        <v>202858616</v>
      </c>
      <c r="AG398" s="9">
        <f t="shared" si="203"/>
        <v>111540672</v>
      </c>
      <c r="AI398" s="47">
        <f t="shared" si="216"/>
        <v>6.3761277776006625E-2</v>
      </c>
      <c r="AJ398" s="48">
        <f t="shared" si="217"/>
        <v>5</v>
      </c>
      <c r="AK398" s="49">
        <f t="shared" si="218"/>
        <v>1.8070112034694614</v>
      </c>
      <c r="AM398" s="47">
        <f t="shared" si="219"/>
        <v>6.2562565753817703E-2</v>
      </c>
      <c r="AN398" s="48">
        <f t="shared" si="220"/>
        <v>4.9059999999999997</v>
      </c>
      <c r="AO398" s="49">
        <f t="shared" si="221"/>
        <v>1.7730393928442356</v>
      </c>
      <c r="AQ398" s="59">
        <v>1860718</v>
      </c>
      <c r="AR398" s="58">
        <v>38089256</v>
      </c>
      <c r="AS398" s="35"/>
      <c r="AT398" s="7">
        <f t="shared" si="212"/>
        <v>39949974</v>
      </c>
      <c r="AU398" s="57">
        <v>1513064</v>
      </c>
      <c r="AV398" s="58">
        <v>1950125</v>
      </c>
      <c r="AW398" s="35"/>
      <c r="AX398" s="7">
        <f t="shared" si="233"/>
        <v>2330883086</v>
      </c>
      <c r="AY398" s="65">
        <f t="shared" si="204"/>
        <v>121537628</v>
      </c>
      <c r="AZ398" s="66">
        <f t="shared" si="205"/>
        <v>132228543</v>
      </c>
      <c r="BA398" s="35"/>
      <c r="BB398" s="7">
        <f t="shared" si="222"/>
        <v>254.72613893582428</v>
      </c>
      <c r="BC398" s="4">
        <f t="shared" si="223"/>
        <v>756.53200000000004</v>
      </c>
      <c r="BD398" s="9">
        <f t="shared" si="224"/>
        <v>352.38977231658833</v>
      </c>
      <c r="BE398" s="35"/>
      <c r="BF398" s="41">
        <f t="shared" si="213"/>
        <v>6.2188998763628975E-2</v>
      </c>
      <c r="BG398" s="43">
        <f t="shared" si="214"/>
        <v>0.18470019531250001</v>
      </c>
      <c r="BH398" s="44">
        <f t="shared" si="215"/>
        <v>8.6032659256979574E-2</v>
      </c>
      <c r="BI398" s="35"/>
      <c r="BJ398" s="73" t="s">
        <v>47</v>
      </c>
      <c r="BK398" s="57"/>
      <c r="BL398" s="58"/>
      <c r="BM398" s="35"/>
      <c r="BN398" s="56"/>
      <c r="BO398" s="57"/>
      <c r="BP398" s="58"/>
      <c r="BQ398" s="35"/>
      <c r="BR398" s="56"/>
      <c r="BS398" s="57"/>
      <c r="BT398" s="58"/>
      <c r="BU398" s="35"/>
      <c r="BV398" s="56"/>
      <c r="BW398" s="57"/>
      <c r="BX398" s="58"/>
    </row>
    <row r="399" spans="1:76" x14ac:dyDescent="0.2">
      <c r="A399" s="4">
        <f t="shared" si="206"/>
        <v>3930000</v>
      </c>
      <c r="B399" s="4">
        <f t="shared" si="231"/>
        <v>3940000</v>
      </c>
      <c r="D399" s="7">
        <f t="shared" si="207"/>
        <v>10000</v>
      </c>
      <c r="E399" s="57">
        <v>9849</v>
      </c>
      <c r="F399" s="9">
        <f t="shared" si="225"/>
        <v>151</v>
      </c>
      <c r="G399" s="58">
        <v>571165</v>
      </c>
      <c r="H399" s="9">
        <f t="shared" si="226"/>
        <v>57.992181947405825</v>
      </c>
      <c r="I399" s="9">
        <f t="shared" si="227"/>
        <v>57.116500000000002</v>
      </c>
      <c r="J399" s="4"/>
      <c r="K399" s="59">
        <v>9121</v>
      </c>
      <c r="L399" s="27">
        <f t="shared" si="208"/>
        <v>879</v>
      </c>
      <c r="M399" s="57">
        <v>162484</v>
      </c>
      <c r="N399" s="30">
        <f t="shared" si="209"/>
        <v>-162426.8835</v>
      </c>
      <c r="O399" s="35"/>
      <c r="P399" s="7">
        <f t="shared" si="210"/>
        <v>171605</v>
      </c>
      <c r="Q399" s="57">
        <v>2000</v>
      </c>
      <c r="R399" s="58">
        <v>5686</v>
      </c>
      <c r="S399" s="4"/>
      <c r="T399" s="59">
        <v>1014733</v>
      </c>
      <c r="U399" s="58">
        <v>2441760</v>
      </c>
      <c r="V399" s="35"/>
      <c r="W399" s="7">
        <f t="shared" si="211"/>
        <v>3456493</v>
      </c>
      <c r="X399" s="57">
        <v>544000</v>
      </c>
      <c r="Y399" s="58">
        <v>1546592</v>
      </c>
      <c r="AA399" s="7">
        <f t="shared" si="228"/>
        <v>20.142146207861078</v>
      </c>
      <c r="AB399" s="4">
        <f t="shared" si="229"/>
        <v>272</v>
      </c>
      <c r="AC399" s="9">
        <f t="shared" si="230"/>
        <v>272</v>
      </c>
      <c r="AE399" s="7">
        <f t="shared" si="232"/>
        <v>384617527</v>
      </c>
      <c r="AF399" s="4">
        <f t="shared" si="202"/>
        <v>203402616</v>
      </c>
      <c r="AG399" s="9">
        <f t="shared" si="203"/>
        <v>113087264</v>
      </c>
      <c r="AI399" s="47">
        <f t="shared" si="216"/>
        <v>5.8273360333323622E-2</v>
      </c>
      <c r="AJ399" s="48">
        <f t="shared" si="217"/>
        <v>5</v>
      </c>
      <c r="AK399" s="49">
        <f t="shared" si="218"/>
        <v>1.7587055926837847</v>
      </c>
      <c r="AM399" s="47">
        <f t="shared" si="219"/>
        <v>5.7393432592290433E-2</v>
      </c>
      <c r="AN399" s="48">
        <f t="shared" si="220"/>
        <v>4.9245000000000001</v>
      </c>
      <c r="AO399" s="49">
        <f t="shared" si="221"/>
        <v>1.7321491382342595</v>
      </c>
      <c r="AQ399" s="59">
        <v>1989153</v>
      </c>
      <c r="AR399" s="58">
        <v>40955664</v>
      </c>
      <c r="AS399" s="35"/>
      <c r="AT399" s="7">
        <f t="shared" si="212"/>
        <v>42944817</v>
      </c>
      <c r="AU399" s="57">
        <v>1675802</v>
      </c>
      <c r="AV399" s="58">
        <v>2260042</v>
      </c>
      <c r="AW399" s="35"/>
      <c r="AX399" s="7">
        <f t="shared" si="233"/>
        <v>2373827903</v>
      </c>
      <c r="AY399" s="65">
        <f t="shared" si="204"/>
        <v>123213430</v>
      </c>
      <c r="AZ399" s="66">
        <f t="shared" si="205"/>
        <v>134488585</v>
      </c>
      <c r="BA399" s="35"/>
      <c r="BB399" s="7">
        <f t="shared" si="222"/>
        <v>250.25387954896419</v>
      </c>
      <c r="BC399" s="4">
        <f t="shared" si="223"/>
        <v>837.90099999999995</v>
      </c>
      <c r="BD399" s="9">
        <f t="shared" si="224"/>
        <v>397.47485051002462</v>
      </c>
      <c r="BE399" s="35"/>
      <c r="BF399" s="41">
        <f t="shared" si="213"/>
        <v>6.1097138561758836E-2</v>
      </c>
      <c r="BG399" s="43">
        <f t="shared" si="214"/>
        <v>0.20456567382812499</v>
      </c>
      <c r="BH399" s="44">
        <f t="shared" si="215"/>
        <v>9.703975842529898E-2</v>
      </c>
      <c r="BI399" s="35"/>
      <c r="BJ399" s="73" t="s">
        <v>47</v>
      </c>
      <c r="BK399" s="57"/>
      <c r="BL399" s="58"/>
      <c r="BM399" s="35"/>
      <c r="BN399" s="56"/>
      <c r="BO399" s="57"/>
      <c r="BP399" s="58"/>
      <c r="BQ399" s="35"/>
      <c r="BR399" s="56"/>
      <c r="BS399" s="57"/>
      <c r="BT399" s="58"/>
      <c r="BU399" s="35"/>
      <c r="BV399" s="56"/>
      <c r="BW399" s="57"/>
      <c r="BX399" s="58"/>
    </row>
    <row r="400" spans="1:76" x14ac:dyDescent="0.2">
      <c r="A400" s="4">
        <f t="shared" si="206"/>
        <v>3940000</v>
      </c>
      <c r="B400" s="4">
        <f t="shared" si="231"/>
        <v>3950000</v>
      </c>
      <c r="D400" s="7">
        <f t="shared" si="207"/>
        <v>10000</v>
      </c>
      <c r="E400" s="57">
        <v>9871</v>
      </c>
      <c r="F400" s="9">
        <f t="shared" si="225"/>
        <v>129</v>
      </c>
      <c r="G400" s="58">
        <v>540391</v>
      </c>
      <c r="H400" s="9">
        <f t="shared" si="226"/>
        <v>54.74531455779556</v>
      </c>
      <c r="I400" s="9">
        <f t="shared" si="227"/>
        <v>54.039099999999998</v>
      </c>
      <c r="J400" s="4"/>
      <c r="K400" s="59">
        <v>9229</v>
      </c>
      <c r="L400" s="27">
        <f t="shared" si="208"/>
        <v>771</v>
      </c>
      <c r="M400" s="57">
        <v>188313</v>
      </c>
      <c r="N400" s="30">
        <f t="shared" si="209"/>
        <v>-188258.96090000001</v>
      </c>
      <c r="O400" s="35"/>
      <c r="P400" s="7">
        <f t="shared" si="210"/>
        <v>197542</v>
      </c>
      <c r="Q400" s="57">
        <v>2000</v>
      </c>
      <c r="R400" s="58">
        <v>5851</v>
      </c>
      <c r="S400" s="4"/>
      <c r="T400" s="59">
        <v>1204551</v>
      </c>
      <c r="U400" s="58">
        <v>2479424</v>
      </c>
      <c r="V400" s="35"/>
      <c r="W400" s="7">
        <f t="shared" si="211"/>
        <v>3683975</v>
      </c>
      <c r="X400" s="57">
        <v>544000</v>
      </c>
      <c r="Y400" s="58">
        <v>1591472</v>
      </c>
      <c r="AA400" s="7">
        <f t="shared" si="228"/>
        <v>18.649072096060586</v>
      </c>
      <c r="AB400" s="4">
        <f t="shared" si="229"/>
        <v>272</v>
      </c>
      <c r="AC400" s="9">
        <f t="shared" si="230"/>
        <v>272</v>
      </c>
      <c r="AE400" s="7">
        <f t="shared" si="232"/>
        <v>388301502</v>
      </c>
      <c r="AF400" s="4">
        <f t="shared" si="202"/>
        <v>203946616</v>
      </c>
      <c r="AG400" s="9">
        <f t="shared" si="203"/>
        <v>114678736</v>
      </c>
      <c r="AI400" s="47">
        <f t="shared" si="216"/>
        <v>5.06221461765093E-2</v>
      </c>
      <c r="AJ400" s="48">
        <f t="shared" si="217"/>
        <v>5</v>
      </c>
      <c r="AK400" s="49">
        <f t="shared" si="218"/>
        <v>1.7091095539224064</v>
      </c>
      <c r="AM400" s="47">
        <f t="shared" si="219"/>
        <v>4.9969120490832332E-2</v>
      </c>
      <c r="AN400" s="48">
        <f t="shared" si="220"/>
        <v>4.9355000000000002</v>
      </c>
      <c r="AO400" s="49">
        <f t="shared" si="221"/>
        <v>1.6870620406768073</v>
      </c>
      <c r="AQ400" s="59">
        <v>2318133</v>
      </c>
      <c r="AR400" s="58">
        <v>47991216</v>
      </c>
      <c r="AS400" s="35"/>
      <c r="AT400" s="7">
        <f t="shared" si="212"/>
        <v>50309349</v>
      </c>
      <c r="AU400" s="57">
        <v>1623915</v>
      </c>
      <c r="AV400" s="58">
        <v>2163914</v>
      </c>
      <c r="AW400" s="35"/>
      <c r="AX400" s="7">
        <f t="shared" si="233"/>
        <v>2424137252</v>
      </c>
      <c r="AY400" s="65">
        <f t="shared" si="204"/>
        <v>124837345</v>
      </c>
      <c r="AZ400" s="66">
        <f t="shared" si="205"/>
        <v>136652499</v>
      </c>
      <c r="BA400" s="35"/>
      <c r="BB400" s="7">
        <f t="shared" si="222"/>
        <v>254.67672191230218</v>
      </c>
      <c r="BC400" s="4">
        <f t="shared" si="223"/>
        <v>811.95749999999998</v>
      </c>
      <c r="BD400" s="9">
        <f t="shared" si="224"/>
        <v>369.83660912664504</v>
      </c>
      <c r="BE400" s="35"/>
      <c r="BF400" s="41">
        <f t="shared" si="213"/>
        <v>6.2176934060620651E-2</v>
      </c>
      <c r="BG400" s="43">
        <f t="shared" si="214"/>
        <v>0.1982318115234375</v>
      </c>
      <c r="BH400" s="44">
        <f t="shared" si="215"/>
        <v>9.0292140900059825E-2</v>
      </c>
      <c r="BI400" s="35"/>
      <c r="BJ400" s="73" t="s">
        <v>47</v>
      </c>
      <c r="BK400" s="57"/>
      <c r="BL400" s="58"/>
      <c r="BM400" s="35"/>
      <c r="BN400" s="56"/>
      <c r="BO400" s="57"/>
      <c r="BP400" s="58"/>
      <c r="BQ400" s="35"/>
      <c r="BR400" s="56"/>
      <c r="BS400" s="57"/>
      <c r="BT400" s="58"/>
      <c r="BU400" s="35"/>
      <c r="BV400" s="56"/>
      <c r="BW400" s="57"/>
      <c r="BX400" s="58"/>
    </row>
    <row r="401" spans="1:76" x14ac:dyDescent="0.2">
      <c r="A401" s="4">
        <f t="shared" si="206"/>
        <v>3950000</v>
      </c>
      <c r="B401" s="4">
        <f t="shared" si="231"/>
        <v>3960000</v>
      </c>
      <c r="D401" s="7">
        <f t="shared" si="207"/>
        <v>10000</v>
      </c>
      <c r="E401" s="57">
        <v>9727</v>
      </c>
      <c r="F401" s="9">
        <f t="shared" si="225"/>
        <v>273</v>
      </c>
      <c r="G401" s="58">
        <v>486826</v>
      </c>
      <c r="H401" s="9">
        <f t="shared" si="226"/>
        <v>50.048935951475272</v>
      </c>
      <c r="I401" s="9">
        <f t="shared" si="227"/>
        <v>48.682600000000001</v>
      </c>
      <c r="J401" s="4"/>
      <c r="K401" s="59">
        <v>8877</v>
      </c>
      <c r="L401" s="27">
        <f t="shared" si="208"/>
        <v>1123</v>
      </c>
      <c r="M401" s="57">
        <v>173036</v>
      </c>
      <c r="N401" s="30">
        <f t="shared" si="209"/>
        <v>-172987.3174</v>
      </c>
      <c r="O401" s="35"/>
      <c r="P401" s="7">
        <f t="shared" si="210"/>
        <v>181913</v>
      </c>
      <c r="Q401" s="57">
        <v>2000</v>
      </c>
      <c r="R401" s="58">
        <v>4841</v>
      </c>
      <c r="S401" s="4"/>
      <c r="T401" s="59">
        <v>1105267</v>
      </c>
      <c r="U401" s="58">
        <v>2366800</v>
      </c>
      <c r="V401" s="35"/>
      <c r="W401" s="7">
        <f t="shared" si="211"/>
        <v>3472067</v>
      </c>
      <c r="X401" s="57">
        <v>544000</v>
      </c>
      <c r="Y401" s="58">
        <v>1316752</v>
      </c>
      <c r="AA401" s="7">
        <f t="shared" si="228"/>
        <v>19.0864149346116</v>
      </c>
      <c r="AB401" s="4">
        <f t="shared" si="229"/>
        <v>272</v>
      </c>
      <c r="AC401" s="9">
        <f t="shared" si="230"/>
        <v>272</v>
      </c>
      <c r="AE401" s="7">
        <f t="shared" si="232"/>
        <v>391773569</v>
      </c>
      <c r="AF401" s="4">
        <f t="shared" si="202"/>
        <v>204490616</v>
      </c>
      <c r="AG401" s="9">
        <f t="shared" si="203"/>
        <v>115995488</v>
      </c>
      <c r="AI401" s="47">
        <f t="shared" si="216"/>
        <v>5.497133245012726E-2</v>
      </c>
      <c r="AJ401" s="48">
        <f t="shared" si="217"/>
        <v>5</v>
      </c>
      <c r="AK401" s="49">
        <f t="shared" si="218"/>
        <v>2.0656889072505682</v>
      </c>
      <c r="AM401" s="47">
        <f t="shared" si="219"/>
        <v>5.3470615074238788E-2</v>
      </c>
      <c r="AN401" s="48">
        <f t="shared" si="220"/>
        <v>4.8635000000000002</v>
      </c>
      <c r="AO401" s="49">
        <f t="shared" si="221"/>
        <v>2.0092956000826274</v>
      </c>
      <c r="AQ401" s="59">
        <v>2128272</v>
      </c>
      <c r="AR401" s="58">
        <v>43854648</v>
      </c>
      <c r="AS401" s="35"/>
      <c r="AT401" s="7">
        <f t="shared" si="212"/>
        <v>45982920</v>
      </c>
      <c r="AU401" s="57">
        <v>1481783</v>
      </c>
      <c r="AV401" s="58">
        <v>1874679</v>
      </c>
      <c r="AW401" s="35"/>
      <c r="AX401" s="7">
        <f t="shared" si="233"/>
        <v>2470120172</v>
      </c>
      <c r="AY401" s="65">
        <f t="shared" si="204"/>
        <v>126319128</v>
      </c>
      <c r="AZ401" s="66">
        <f t="shared" si="205"/>
        <v>138527178</v>
      </c>
      <c r="BA401" s="35"/>
      <c r="BB401" s="7">
        <f t="shared" si="222"/>
        <v>252.77423823476056</v>
      </c>
      <c r="BC401" s="4">
        <f t="shared" si="223"/>
        <v>740.89149999999995</v>
      </c>
      <c r="BD401" s="9">
        <f t="shared" si="224"/>
        <v>387.25036149555876</v>
      </c>
      <c r="BE401" s="35"/>
      <c r="BF401" s="41">
        <f t="shared" si="213"/>
        <v>6.171246050653334E-2</v>
      </c>
      <c r="BG401" s="43">
        <f t="shared" si="214"/>
        <v>0.18088171386718749</v>
      </c>
      <c r="BH401" s="44">
        <f t="shared" si="215"/>
        <v>9.4543545287001651E-2</v>
      </c>
      <c r="BI401" s="35"/>
      <c r="BJ401" s="73" t="s">
        <v>47</v>
      </c>
      <c r="BK401" s="57"/>
      <c r="BL401" s="58"/>
      <c r="BM401" s="35"/>
      <c r="BN401" s="56"/>
      <c r="BO401" s="57"/>
      <c r="BP401" s="58"/>
      <c r="BQ401" s="35"/>
      <c r="BR401" s="56"/>
      <c r="BS401" s="57"/>
      <c r="BT401" s="58"/>
      <c r="BU401" s="35"/>
      <c r="BV401" s="56"/>
      <c r="BW401" s="57"/>
      <c r="BX401" s="58"/>
    </row>
    <row r="402" spans="1:76" x14ac:dyDescent="0.2">
      <c r="A402" s="4">
        <f t="shared" si="206"/>
        <v>3960000</v>
      </c>
      <c r="B402" s="4">
        <f t="shared" si="231"/>
        <v>3970000</v>
      </c>
      <c r="D402" s="7">
        <f t="shared" si="207"/>
        <v>10000</v>
      </c>
      <c r="E402" s="57">
        <v>9797</v>
      </c>
      <c r="F402" s="9">
        <f t="shared" si="225"/>
        <v>203</v>
      </c>
      <c r="G402" s="58">
        <v>547091</v>
      </c>
      <c r="H402" s="9">
        <f t="shared" si="226"/>
        <v>55.842706951107481</v>
      </c>
      <c r="I402" s="9">
        <f t="shared" si="227"/>
        <v>54.709099999999999</v>
      </c>
      <c r="J402" s="4"/>
      <c r="K402" s="59">
        <v>8999</v>
      </c>
      <c r="L402" s="27">
        <f t="shared" si="208"/>
        <v>1001</v>
      </c>
      <c r="M402" s="57">
        <v>206122</v>
      </c>
      <c r="N402" s="30">
        <f t="shared" si="209"/>
        <v>-206067.29089999999</v>
      </c>
      <c r="O402" s="35"/>
      <c r="P402" s="7">
        <f t="shared" si="210"/>
        <v>215121</v>
      </c>
      <c r="Q402" s="57">
        <v>1709</v>
      </c>
      <c r="R402" s="58">
        <v>4277</v>
      </c>
      <c r="S402" s="4"/>
      <c r="T402" s="59">
        <v>1297057</v>
      </c>
      <c r="U402" s="58">
        <v>2400640</v>
      </c>
      <c r="V402" s="35"/>
      <c r="W402" s="7">
        <f t="shared" si="211"/>
        <v>3697697</v>
      </c>
      <c r="X402" s="57">
        <v>464848</v>
      </c>
      <c r="Y402" s="58">
        <v>1163344</v>
      </c>
      <c r="AA402" s="7">
        <f t="shared" si="228"/>
        <v>17.188916935120236</v>
      </c>
      <c r="AB402" s="4">
        <f t="shared" si="229"/>
        <v>272</v>
      </c>
      <c r="AC402" s="9">
        <f t="shared" si="230"/>
        <v>272</v>
      </c>
      <c r="AE402" s="7">
        <f t="shared" si="232"/>
        <v>395471266</v>
      </c>
      <c r="AF402" s="4">
        <f t="shared" si="202"/>
        <v>204955464</v>
      </c>
      <c r="AG402" s="9">
        <f t="shared" si="203"/>
        <v>117158832</v>
      </c>
      <c r="AI402" s="47">
        <f t="shared" si="216"/>
        <v>4.6485466318955379E-2</v>
      </c>
      <c r="AJ402" s="48">
        <f t="shared" si="217"/>
        <v>5.8513750731421883</v>
      </c>
      <c r="AK402" s="49">
        <f t="shared" si="218"/>
        <v>2.3380874444704234</v>
      </c>
      <c r="AM402" s="47">
        <f t="shared" si="219"/>
        <v>4.5541811352680588E-2</v>
      </c>
      <c r="AN402" s="48">
        <f t="shared" si="220"/>
        <v>5.7325921591574023</v>
      </c>
      <c r="AO402" s="49">
        <f t="shared" si="221"/>
        <v>2.2906242693476737</v>
      </c>
      <c r="AQ402" s="59">
        <v>2645098</v>
      </c>
      <c r="AR402" s="58">
        <v>52185368</v>
      </c>
      <c r="AS402" s="35"/>
      <c r="AT402" s="7">
        <f t="shared" si="212"/>
        <v>54830466</v>
      </c>
      <c r="AU402" s="57">
        <v>1311576</v>
      </c>
      <c r="AV402" s="58">
        <v>1685419</v>
      </c>
      <c r="AW402" s="35"/>
      <c r="AX402" s="7">
        <f t="shared" si="233"/>
        <v>2524950638</v>
      </c>
      <c r="AY402" s="65">
        <f t="shared" si="204"/>
        <v>127630704</v>
      </c>
      <c r="AZ402" s="66">
        <f t="shared" si="205"/>
        <v>140212597</v>
      </c>
      <c r="BA402" s="35"/>
      <c r="BB402" s="7">
        <f t="shared" si="222"/>
        <v>254.8819780495628</v>
      </c>
      <c r="BC402" s="4">
        <f t="shared" si="223"/>
        <v>767.45231129315391</v>
      </c>
      <c r="BD402" s="9">
        <f t="shared" si="224"/>
        <v>394.06570025718963</v>
      </c>
      <c r="BE402" s="35"/>
      <c r="BF402" s="41">
        <f t="shared" si="213"/>
        <v>6.2227045422256544E-2</v>
      </c>
      <c r="BG402" s="43">
        <f t="shared" si="214"/>
        <v>0.18736628693680515</v>
      </c>
      <c r="BH402" s="44">
        <f t="shared" si="215"/>
        <v>9.6207446351852938E-2</v>
      </c>
      <c r="BI402" s="35"/>
      <c r="BJ402" s="73" t="s">
        <v>47</v>
      </c>
      <c r="BK402" s="57"/>
      <c r="BL402" s="58"/>
      <c r="BM402" s="35"/>
      <c r="BN402" s="56"/>
      <c r="BO402" s="57"/>
      <c r="BP402" s="58"/>
      <c r="BQ402" s="35"/>
      <c r="BR402" s="56"/>
      <c r="BS402" s="57"/>
      <c r="BT402" s="58"/>
      <c r="BU402" s="35"/>
      <c r="BV402" s="56"/>
      <c r="BW402" s="57"/>
      <c r="BX402" s="58"/>
    </row>
    <row r="403" spans="1:76" x14ac:dyDescent="0.2">
      <c r="A403" s="4">
        <f t="shared" si="206"/>
        <v>3970000</v>
      </c>
      <c r="B403" s="4">
        <f t="shared" si="231"/>
        <v>3980000</v>
      </c>
      <c r="D403" s="7">
        <f t="shared" si="207"/>
        <v>10000</v>
      </c>
      <c r="E403" s="57">
        <v>9823</v>
      </c>
      <c r="F403" s="9">
        <f t="shared" si="225"/>
        <v>177</v>
      </c>
      <c r="G403" s="58">
        <v>551623</v>
      </c>
      <c r="H403" s="9">
        <f t="shared" si="226"/>
        <v>56.156265906545862</v>
      </c>
      <c r="I403" s="9">
        <f t="shared" si="227"/>
        <v>55.162300000000002</v>
      </c>
      <c r="J403" s="4"/>
      <c r="K403" s="59">
        <v>8924</v>
      </c>
      <c r="L403" s="27">
        <f t="shared" si="208"/>
        <v>1076</v>
      </c>
      <c r="M403" s="57">
        <v>193980</v>
      </c>
      <c r="N403" s="30">
        <f t="shared" si="209"/>
        <v>-193924.8377</v>
      </c>
      <c r="O403" s="35"/>
      <c r="P403" s="7">
        <f t="shared" si="210"/>
        <v>202904</v>
      </c>
      <c r="Q403" s="57">
        <v>2000</v>
      </c>
      <c r="R403" s="58">
        <v>5297</v>
      </c>
      <c r="S403" s="4"/>
      <c r="T403" s="59">
        <v>1258191</v>
      </c>
      <c r="U403" s="58">
        <v>2384336</v>
      </c>
      <c r="V403" s="35"/>
      <c r="W403" s="7">
        <f t="shared" si="211"/>
        <v>3642527</v>
      </c>
      <c r="X403" s="57">
        <v>544000</v>
      </c>
      <c r="Y403" s="58">
        <v>1440784</v>
      </c>
      <c r="AA403" s="7">
        <f t="shared" si="228"/>
        <v>17.951972361313725</v>
      </c>
      <c r="AB403" s="4">
        <f t="shared" si="229"/>
        <v>272</v>
      </c>
      <c r="AC403" s="9">
        <f t="shared" si="230"/>
        <v>272</v>
      </c>
      <c r="AE403" s="7">
        <f t="shared" si="232"/>
        <v>399113793</v>
      </c>
      <c r="AF403" s="4">
        <f t="shared" si="202"/>
        <v>205499464</v>
      </c>
      <c r="AG403" s="9">
        <f t="shared" si="203"/>
        <v>118599616</v>
      </c>
      <c r="AI403" s="47">
        <f t="shared" si="216"/>
        <v>4.9284390647794031E-2</v>
      </c>
      <c r="AJ403" s="48">
        <f t="shared" si="217"/>
        <v>5</v>
      </c>
      <c r="AK403" s="49">
        <f t="shared" si="218"/>
        <v>1.8878610534264677</v>
      </c>
      <c r="AM403" s="47">
        <f t="shared" si="219"/>
        <v>4.8412056933328076E-2</v>
      </c>
      <c r="AN403" s="48">
        <f t="shared" si="220"/>
        <v>4.9115000000000002</v>
      </c>
      <c r="AO403" s="49">
        <f t="shared" si="221"/>
        <v>1.8544459127808193</v>
      </c>
      <c r="AQ403" s="59">
        <v>2482585</v>
      </c>
      <c r="AR403" s="58">
        <v>49245688</v>
      </c>
      <c r="AS403" s="35"/>
      <c r="AT403" s="7">
        <f t="shared" si="212"/>
        <v>51728273</v>
      </c>
      <c r="AU403" s="57">
        <v>1613725</v>
      </c>
      <c r="AV403" s="58">
        <v>2096784</v>
      </c>
      <c r="AW403" s="35"/>
      <c r="AX403" s="7">
        <f t="shared" si="233"/>
        <v>2576678911</v>
      </c>
      <c r="AY403" s="65">
        <f t="shared" si="204"/>
        <v>129244429</v>
      </c>
      <c r="AZ403" s="66">
        <f t="shared" si="205"/>
        <v>142309381</v>
      </c>
      <c r="BA403" s="35"/>
      <c r="BB403" s="7">
        <f t="shared" si="222"/>
        <v>254.93964140677366</v>
      </c>
      <c r="BC403" s="4">
        <f t="shared" si="223"/>
        <v>806.86249999999995</v>
      </c>
      <c r="BD403" s="9">
        <f t="shared" si="224"/>
        <v>395.84368510477628</v>
      </c>
      <c r="BE403" s="35"/>
      <c r="BF403" s="41">
        <f t="shared" si="213"/>
        <v>6.2241123390325601E-2</v>
      </c>
      <c r="BG403" s="43">
        <f t="shared" si="214"/>
        <v>0.19698791503906249</v>
      </c>
      <c r="BH403" s="44">
        <f t="shared" si="215"/>
        <v>9.6641524683783273E-2</v>
      </c>
      <c r="BI403" s="35"/>
      <c r="BJ403" s="73" t="s">
        <v>47</v>
      </c>
      <c r="BK403" s="57"/>
      <c r="BL403" s="58"/>
      <c r="BM403" s="35"/>
      <c r="BN403" s="56"/>
      <c r="BO403" s="57"/>
      <c r="BP403" s="58"/>
      <c r="BQ403" s="35"/>
      <c r="BR403" s="56"/>
      <c r="BS403" s="57"/>
      <c r="BT403" s="58"/>
      <c r="BU403" s="35"/>
      <c r="BV403" s="56"/>
      <c r="BW403" s="57"/>
      <c r="BX403" s="58"/>
    </row>
    <row r="404" spans="1:76" x14ac:dyDescent="0.2">
      <c r="A404" s="4">
        <f t="shared" si="206"/>
        <v>3980000</v>
      </c>
      <c r="B404" s="4">
        <f t="shared" si="231"/>
        <v>3990000</v>
      </c>
      <c r="D404" s="7">
        <f t="shared" si="207"/>
        <v>10000</v>
      </c>
      <c r="E404" s="57">
        <v>9768</v>
      </c>
      <c r="F404" s="9">
        <f t="shared" si="225"/>
        <v>232</v>
      </c>
      <c r="G404" s="58">
        <v>545846</v>
      </c>
      <c r="H404" s="9">
        <f t="shared" si="226"/>
        <v>55.88104013104013</v>
      </c>
      <c r="I404" s="9">
        <f t="shared" si="227"/>
        <v>54.584600000000002</v>
      </c>
      <c r="J404" s="4"/>
      <c r="K404" s="59">
        <v>8931</v>
      </c>
      <c r="L404" s="27">
        <f t="shared" si="208"/>
        <v>1069</v>
      </c>
      <c r="M404" s="57">
        <v>202108</v>
      </c>
      <c r="N404" s="30">
        <f t="shared" si="209"/>
        <v>-202053.4154</v>
      </c>
      <c r="O404" s="35"/>
      <c r="P404" s="7">
        <f t="shared" si="210"/>
        <v>211039</v>
      </c>
      <c r="Q404" s="57">
        <v>2000</v>
      </c>
      <c r="R404" s="58">
        <v>5047</v>
      </c>
      <c r="S404" s="4"/>
      <c r="T404" s="59">
        <v>1258009</v>
      </c>
      <c r="U404" s="58">
        <v>2386224</v>
      </c>
      <c r="V404" s="35"/>
      <c r="W404" s="7">
        <f t="shared" si="211"/>
        <v>3644233</v>
      </c>
      <c r="X404" s="57">
        <v>543992</v>
      </c>
      <c r="Y404" s="58">
        <v>1372784</v>
      </c>
      <c r="AA404" s="7">
        <f t="shared" si="228"/>
        <v>17.268054719743745</v>
      </c>
      <c r="AB404" s="4">
        <f t="shared" si="229"/>
        <v>271.99599999999998</v>
      </c>
      <c r="AC404" s="9">
        <f t="shared" si="230"/>
        <v>272</v>
      </c>
      <c r="AE404" s="7">
        <f t="shared" si="232"/>
        <v>402758026</v>
      </c>
      <c r="AF404" s="4">
        <f t="shared" si="202"/>
        <v>206043456</v>
      </c>
      <c r="AG404" s="9">
        <f t="shared" si="203"/>
        <v>119972400</v>
      </c>
      <c r="AI404" s="47">
        <f t="shared" si="216"/>
        <v>4.7384606636688004E-2</v>
      </c>
      <c r="AJ404" s="48">
        <f t="shared" si="217"/>
        <v>5</v>
      </c>
      <c r="AK404" s="49">
        <f t="shared" si="218"/>
        <v>1.9813750743015652</v>
      </c>
      <c r="AM404" s="47">
        <f t="shared" si="219"/>
        <v>4.6285283762716845E-2</v>
      </c>
      <c r="AN404" s="48">
        <f t="shared" si="220"/>
        <v>4.8840000000000003</v>
      </c>
      <c r="AO404" s="49">
        <f t="shared" si="221"/>
        <v>1.9354071725777691</v>
      </c>
      <c r="AQ404" s="59">
        <v>2586581</v>
      </c>
      <c r="AR404" s="58">
        <v>51313024</v>
      </c>
      <c r="AS404" s="35"/>
      <c r="AT404" s="7">
        <f t="shared" si="212"/>
        <v>53899605</v>
      </c>
      <c r="AU404" s="57">
        <v>1555279</v>
      </c>
      <c r="AV404" s="58">
        <v>2015275</v>
      </c>
      <c r="AW404" s="35"/>
      <c r="AX404" s="7">
        <f t="shared" si="233"/>
        <v>2630578516</v>
      </c>
      <c r="AY404" s="65">
        <f t="shared" si="204"/>
        <v>130799708</v>
      </c>
      <c r="AZ404" s="66">
        <f t="shared" si="205"/>
        <v>144324656</v>
      </c>
      <c r="BA404" s="35"/>
      <c r="BB404" s="7">
        <f t="shared" si="222"/>
        <v>255.4011580797862</v>
      </c>
      <c r="BC404" s="4">
        <f t="shared" si="223"/>
        <v>777.6395</v>
      </c>
      <c r="BD404" s="9">
        <f t="shared" si="224"/>
        <v>399.30156528630869</v>
      </c>
      <c r="BE404" s="35"/>
      <c r="BF404" s="41">
        <f t="shared" si="213"/>
        <v>6.2353798359322803E-2</v>
      </c>
      <c r="BG404" s="43">
        <f t="shared" si="214"/>
        <v>0.1898533935546875</v>
      </c>
      <c r="BH404" s="44">
        <f t="shared" si="215"/>
        <v>9.7485733712477707E-2</v>
      </c>
      <c r="BI404" s="35"/>
      <c r="BJ404" s="73" t="s">
        <v>47</v>
      </c>
      <c r="BK404" s="57"/>
      <c r="BL404" s="58"/>
      <c r="BM404" s="35"/>
      <c r="BN404" s="56"/>
      <c r="BO404" s="57"/>
      <c r="BP404" s="58"/>
      <c r="BQ404" s="35"/>
      <c r="BR404" s="56"/>
      <c r="BS404" s="57"/>
      <c r="BT404" s="58"/>
      <c r="BU404" s="35"/>
      <c r="BV404" s="56"/>
      <c r="BW404" s="57"/>
      <c r="BX404" s="58"/>
    </row>
    <row r="405" spans="1:76" ht="17" thickBot="1" x14ac:dyDescent="0.25">
      <c r="A405" s="4">
        <f t="shared" si="206"/>
        <v>3990000</v>
      </c>
      <c r="B405" s="4">
        <f>+A405+10000</f>
        <v>4000000</v>
      </c>
      <c r="D405" s="7">
        <f>+B405-A405</f>
        <v>10000</v>
      </c>
      <c r="E405" s="57">
        <v>9879</v>
      </c>
      <c r="F405" s="9">
        <f t="shared" si="225"/>
        <v>121</v>
      </c>
      <c r="G405" s="58">
        <v>476287</v>
      </c>
      <c r="H405" s="9">
        <f t="shared" si="226"/>
        <v>48.212065998582851</v>
      </c>
      <c r="I405" s="9">
        <f t="shared" si="227"/>
        <v>47.628700000000002</v>
      </c>
      <c r="J405" s="4"/>
      <c r="K405" s="60">
        <v>9170</v>
      </c>
      <c r="L405" s="28">
        <f>+D405-K405</f>
        <v>830</v>
      </c>
      <c r="M405" s="61">
        <v>184824</v>
      </c>
      <c r="N405" s="31">
        <f>+I405-M405</f>
        <v>-184776.3713</v>
      </c>
      <c r="O405" s="35"/>
      <c r="P405" s="7">
        <f>+K405+M405</f>
        <v>193994</v>
      </c>
      <c r="Q405" s="57">
        <v>2000</v>
      </c>
      <c r="R405" s="58">
        <v>5117</v>
      </c>
      <c r="S405" s="4"/>
      <c r="T405" s="60">
        <v>1137051</v>
      </c>
      <c r="U405" s="62">
        <v>2460584</v>
      </c>
      <c r="V405" s="35"/>
      <c r="W405" s="7">
        <f>+T405+U405</f>
        <v>3597635</v>
      </c>
      <c r="X405" s="57">
        <v>544000</v>
      </c>
      <c r="Y405" s="58">
        <v>1391824</v>
      </c>
      <c r="AA405" s="7">
        <f t="shared" si="228"/>
        <v>18.545083868573254</v>
      </c>
      <c r="AB405" s="4">
        <f t="shared" si="229"/>
        <v>272</v>
      </c>
      <c r="AC405" s="9">
        <f t="shared" si="230"/>
        <v>272</v>
      </c>
      <c r="AE405" s="7">
        <f t="shared" si="232"/>
        <v>406355661</v>
      </c>
      <c r="AF405" s="4">
        <f t="shared" si="202"/>
        <v>206587456</v>
      </c>
      <c r="AG405" s="9">
        <f t="shared" si="203"/>
        <v>121364224</v>
      </c>
      <c r="AI405" s="47">
        <f t="shared" si="216"/>
        <v>5.154798602018619E-2</v>
      </c>
      <c r="AJ405" s="48">
        <f t="shared" si="217"/>
        <v>5</v>
      </c>
      <c r="AK405" s="49">
        <f t="shared" si="218"/>
        <v>1.9542700801250732</v>
      </c>
      <c r="AM405" s="47">
        <f t="shared" si="219"/>
        <v>5.0924255389341935E-2</v>
      </c>
      <c r="AN405" s="48">
        <f t="shared" si="220"/>
        <v>4.9394999999999998</v>
      </c>
      <c r="AO405" s="49">
        <f t="shared" si="221"/>
        <v>1.9306234121555599</v>
      </c>
      <c r="AQ405" s="60">
        <v>2255608</v>
      </c>
      <c r="AR405" s="62">
        <v>46953248</v>
      </c>
      <c r="AS405" s="35"/>
      <c r="AT405" s="7">
        <f>+AQ405+AR405</f>
        <v>49208856</v>
      </c>
      <c r="AU405" s="57">
        <v>1379521</v>
      </c>
      <c r="AV405" s="58">
        <v>1767440</v>
      </c>
      <c r="AW405" s="35"/>
      <c r="AX405" s="7">
        <f t="shared" si="233"/>
        <v>2679787372</v>
      </c>
      <c r="AY405" s="65">
        <f t="shared" si="204"/>
        <v>132179229</v>
      </c>
      <c r="AZ405" s="66">
        <f t="shared" si="205"/>
        <v>146092096</v>
      </c>
      <c r="BA405" s="35"/>
      <c r="BB405" s="7">
        <f t="shared" si="222"/>
        <v>253.66174211573554</v>
      </c>
      <c r="BC405" s="4">
        <f t="shared" si="223"/>
        <v>689.76049999999998</v>
      </c>
      <c r="BD405" s="9">
        <f t="shared" si="224"/>
        <v>345.40551104162597</v>
      </c>
      <c r="BE405" s="35"/>
      <c r="BF405" s="41">
        <f t="shared" ref="BF405:BH406" si="234">+BB405/(4096)</f>
        <v>6.1929136258724496E-2</v>
      </c>
      <c r="BG405" s="43">
        <f t="shared" si="234"/>
        <v>0.16839855957031249</v>
      </c>
      <c r="BH405" s="44">
        <f t="shared" si="234"/>
        <v>8.4327517344146966E-2</v>
      </c>
      <c r="BI405" s="35"/>
      <c r="BJ405" s="73" t="s">
        <v>47</v>
      </c>
      <c r="BK405" s="57"/>
      <c r="BL405" s="58"/>
      <c r="BM405" s="35"/>
      <c r="BN405" s="56"/>
      <c r="BO405" s="57"/>
      <c r="BP405" s="58"/>
      <c r="BQ405" s="35"/>
      <c r="BR405" s="56"/>
      <c r="BS405" s="57"/>
      <c r="BT405" s="58"/>
      <c r="BU405" s="35"/>
      <c r="BV405" s="56"/>
      <c r="BW405" s="57"/>
      <c r="BX405" s="58"/>
    </row>
    <row r="406" spans="1:76" x14ac:dyDescent="0.2">
      <c r="C406" s="5" t="s">
        <v>2</v>
      </c>
      <c r="D406" s="10">
        <f>SUM(D6:D405)</f>
        <v>4000000</v>
      </c>
      <c r="E406" s="19">
        <f>SUM(E6:E405)</f>
        <v>2603860</v>
      </c>
      <c r="F406" s="11">
        <f>SUM(F6:F405)</f>
        <v>1396140</v>
      </c>
      <c r="G406" s="11">
        <f>SUM(G6:G405)</f>
        <v>36334881</v>
      </c>
      <c r="H406" s="11">
        <f t="shared" si="226"/>
        <v>13.954237555014478</v>
      </c>
      <c r="I406" s="11">
        <f t="shared" si="227"/>
        <v>9.0837202500000007</v>
      </c>
      <c r="J406" s="39"/>
      <c r="K406" s="32">
        <f>SUM(K6:K405)</f>
        <v>1351545</v>
      </c>
      <c r="L406" s="33">
        <f>SUM(L6:L405)</f>
        <v>2648455</v>
      </c>
      <c r="M406" s="33">
        <f>SUM(M6:M405)</f>
        <v>10130024</v>
      </c>
      <c r="N406" s="34">
        <f>SUM(N6:N405)</f>
        <v>-10126390.511900002</v>
      </c>
      <c r="O406" s="35"/>
      <c r="P406" s="10">
        <f>SUM(P6:P405)</f>
        <v>11481569</v>
      </c>
      <c r="Q406" s="19">
        <f>SUM(Q6:Q405)</f>
        <v>768462</v>
      </c>
      <c r="R406" s="11">
        <f>SUM(R6:R405)</f>
        <v>446192</v>
      </c>
      <c r="S406" s="13"/>
      <c r="T406" s="32">
        <f>SUM(T6:T405)</f>
        <v>54672837</v>
      </c>
      <c r="U406" s="34">
        <f>SUM(U6:U405)</f>
        <v>351682824</v>
      </c>
      <c r="V406" s="35"/>
      <c r="W406" s="10">
        <f>SUM(W6:W405)</f>
        <v>406355661</v>
      </c>
      <c r="X406" s="19">
        <f>SUM(X6:X405)</f>
        <v>206587456</v>
      </c>
      <c r="Y406" s="11">
        <f>SUM(Y6:Y405)</f>
        <v>121364224</v>
      </c>
      <c r="AA406" s="10">
        <f t="shared" si="228"/>
        <v>35.391997470032187</v>
      </c>
      <c r="AB406" s="19">
        <f t="shared" si="229"/>
        <v>268.83236386444611</v>
      </c>
      <c r="AC406" s="11">
        <f t="shared" si="230"/>
        <v>272</v>
      </c>
      <c r="AE406" s="10">
        <f>+AE405-W406</f>
        <v>0</v>
      </c>
      <c r="AF406" s="19">
        <f t="shared" ref="AF406:AG406" si="235">+AF405-X406</f>
        <v>0</v>
      </c>
      <c r="AG406" s="11">
        <f t="shared" si="235"/>
        <v>0</v>
      </c>
      <c r="AI406" s="50">
        <f t="shared" si="216"/>
        <v>0.34838444118569512</v>
      </c>
      <c r="AJ406" s="51">
        <f t="shared" si="217"/>
        <v>5.2052020789577105</v>
      </c>
      <c r="AK406" s="52">
        <f t="shared" si="218"/>
        <v>8.9647506006382898</v>
      </c>
      <c r="AM406" s="53">
        <f t="shared" si="219"/>
        <v>0.22678607775644599</v>
      </c>
      <c r="AN406" s="54">
        <f t="shared" si="220"/>
        <v>3.388404371328706</v>
      </c>
      <c r="AO406" s="55">
        <f t="shared" si="221"/>
        <v>5.8357388747445045</v>
      </c>
      <c r="AQ406" s="32">
        <f>SUM(AQ6:AQ405)</f>
        <v>111950020</v>
      </c>
      <c r="AR406" s="34">
        <f>SUM(AR6:AR405)</f>
        <v>2567837352</v>
      </c>
      <c r="AS406" s="35"/>
      <c r="AT406" s="10">
        <f>SUM(AT6:AT405)</f>
        <v>2679787372</v>
      </c>
      <c r="AU406" s="19">
        <f>SUM(AU6:AU405)</f>
        <v>132179229</v>
      </c>
      <c r="AV406" s="11">
        <f>SUM(AV6:AV405)</f>
        <v>146092096</v>
      </c>
      <c r="AW406" s="35"/>
      <c r="AX406" s="10">
        <f>+AX405-AT406</f>
        <v>0</v>
      </c>
      <c r="AY406" s="67">
        <f t="shared" ref="AY406:AZ406" si="236">+AY405-AU406</f>
        <v>0</v>
      </c>
      <c r="AZ406" s="68">
        <f t="shared" si="236"/>
        <v>0</v>
      </c>
      <c r="BA406" s="35"/>
      <c r="BB406" s="10">
        <f>+AT406/P406</f>
        <v>233.39905652267561</v>
      </c>
      <c r="BC406" s="19">
        <f>+AU406/Q406</f>
        <v>172.00489939645681</v>
      </c>
      <c r="BD406" s="11">
        <f>+AV406/R406</f>
        <v>327.41980134112669</v>
      </c>
      <c r="BE406" s="35"/>
      <c r="BF406" s="42">
        <f t="shared" si="234"/>
        <v>5.6982191533856349E-2</v>
      </c>
      <c r="BG406" s="45">
        <f t="shared" si="234"/>
        <v>4.1993383641713088E-2</v>
      </c>
      <c r="BH406" s="46">
        <f t="shared" si="234"/>
        <v>7.9936474936798507E-2</v>
      </c>
      <c r="BI406" s="35"/>
      <c r="BJ406" s="74" t="s">
        <v>47</v>
      </c>
      <c r="BK406" s="69" t="e">
        <v>#DIV/0!</v>
      </c>
      <c r="BL406" s="71" t="e">
        <v>#DIV/0!</v>
      </c>
      <c r="BM406" s="35"/>
      <c r="BN406" s="70" t="e">
        <v>#DIV/0!</v>
      </c>
      <c r="BO406" s="69" t="e">
        <v>#DIV/0!</v>
      </c>
      <c r="BP406" s="71" t="e">
        <v>#DIV/0!</v>
      </c>
      <c r="BQ406" s="35"/>
      <c r="BR406" s="70" t="e">
        <v>#DIV/0!</v>
      </c>
      <c r="BS406" s="69" t="e">
        <v>#DIV/0!</v>
      </c>
      <c r="BT406" s="71" t="e">
        <v>#DIV/0!</v>
      </c>
      <c r="BU406" s="35"/>
      <c r="BV406" s="70" t="e">
        <v>#DIV/0!</v>
      </c>
      <c r="BW406" s="69" t="e">
        <v>#DIV/0!</v>
      </c>
      <c r="BX406" s="71" t="e">
        <v>#DIV/0!</v>
      </c>
    </row>
    <row r="407" spans="1:76" x14ac:dyDescent="0.2">
      <c r="N407" s="35"/>
    </row>
    <row r="408" spans="1:76" x14ac:dyDescent="0.2">
      <c r="A408" s="8" t="s">
        <v>48</v>
      </c>
      <c r="B40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Ruler="0" workbookViewId="0"/>
  </sheetViews>
  <sheetFormatPr baseColWidth="10" defaultRowHeight="16" x14ac:dyDescent="0.2"/>
  <cols>
    <col min="2" max="2" width="10.1640625" bestFit="1" customWidth="1"/>
    <col min="3" max="3" width="11.1640625" bestFit="1" customWidth="1"/>
    <col min="4" max="4" width="12.6640625" bestFit="1" customWidth="1"/>
    <col min="5" max="5" width="9.1640625" bestFit="1" customWidth="1"/>
    <col min="6" max="6" width="10" bestFit="1" customWidth="1"/>
    <col min="7" max="7" width="11.1640625" bestFit="1" customWidth="1"/>
    <col min="8" max="8" width="10.1640625" bestFit="1" customWidth="1"/>
    <col min="9" max="9" width="15.6640625" bestFit="1" customWidth="1"/>
    <col min="10" max="10" width="14.5" bestFit="1" customWidth="1"/>
    <col min="11" max="11" width="18.33203125" bestFit="1" customWidth="1"/>
    <col min="12" max="12" width="14.6640625" bestFit="1" customWidth="1"/>
    <col min="13" max="13" width="12.83203125" bestFit="1" customWidth="1"/>
    <col min="14" max="14" width="19.6640625" bestFit="1" customWidth="1"/>
    <col min="15" max="15" width="24.5" bestFit="1" customWidth="1"/>
  </cols>
  <sheetData>
    <row r="1" spans="1:15" x14ac:dyDescent="0.2">
      <c r="A1" s="64"/>
      <c r="B1" s="64" t="s">
        <v>5</v>
      </c>
      <c r="C1" s="64" t="s">
        <v>36</v>
      </c>
      <c r="D1" s="64" t="s">
        <v>37</v>
      </c>
      <c r="E1" s="64" t="s">
        <v>32</v>
      </c>
      <c r="F1" s="64" t="s">
        <v>33</v>
      </c>
      <c r="G1" s="64" t="s">
        <v>34</v>
      </c>
      <c r="H1" s="64" t="s">
        <v>35</v>
      </c>
      <c r="I1" s="64" t="s">
        <v>38</v>
      </c>
      <c r="J1" s="64" t="s">
        <v>40</v>
      </c>
      <c r="K1" s="64" t="s">
        <v>39</v>
      </c>
      <c r="L1" s="64" t="s">
        <v>41</v>
      </c>
      <c r="M1" s="64" t="s">
        <v>8</v>
      </c>
      <c r="N1" s="64" t="s">
        <v>28</v>
      </c>
      <c r="O1" s="64" t="s">
        <v>27</v>
      </c>
    </row>
    <row r="2" spans="1:15" x14ac:dyDescent="0.2">
      <c r="A2" t="s">
        <v>14</v>
      </c>
      <c r="B2" s="35">
        <f>+Data!P406</f>
        <v>11481569</v>
      </c>
      <c r="C2" s="35">
        <f>+Data!W406</f>
        <v>406355661</v>
      </c>
      <c r="D2" s="35">
        <f>+Data!AT406</f>
        <v>2679787372</v>
      </c>
      <c r="E2" s="35">
        <f>+Data!D406</f>
        <v>4000000</v>
      </c>
      <c r="F2" s="35">
        <f>+Data!E406</f>
        <v>2603860</v>
      </c>
      <c r="G2" s="35">
        <f>+Data!F406</f>
        <v>1396140</v>
      </c>
      <c r="H2" s="35">
        <f>+Data!I406</f>
        <v>9.0837202500000007</v>
      </c>
      <c r="I2" s="63">
        <f>+E2/B2</f>
        <v>0.34838444118569512</v>
      </c>
      <c r="J2" s="63">
        <f>+F2/B2</f>
        <v>0.22678607775644599</v>
      </c>
      <c r="K2" s="63">
        <f>+D2/B2</f>
        <v>233.39905652267561</v>
      </c>
      <c r="L2" s="63">
        <f>+K2/4096</f>
        <v>5.6982191533856349E-2</v>
      </c>
      <c r="M2" s="63" t="str">
        <f>+Data!BJ406</f>
        <v>n/a</v>
      </c>
      <c r="N2" s="63" t="e">
        <f>+Data!BR406</f>
        <v>#DIV/0!</v>
      </c>
      <c r="O2" s="63" t="e">
        <f>+Data!BV406</f>
        <v>#DIV/0!</v>
      </c>
    </row>
    <row r="3" spans="1:15" x14ac:dyDescent="0.2">
      <c r="A3" t="s">
        <v>15</v>
      </c>
      <c r="B3" s="35">
        <f>+Data!Q406</f>
        <v>768462</v>
      </c>
      <c r="C3" s="35">
        <f>+Data!X406</f>
        <v>206587456</v>
      </c>
      <c r="D3" s="35">
        <f>+Data!AU406</f>
        <v>132179229</v>
      </c>
      <c r="E3" s="35">
        <f t="shared" ref="E3:H4" si="0">+E2</f>
        <v>4000000</v>
      </c>
      <c r="F3" s="35">
        <f t="shared" si="0"/>
        <v>2603860</v>
      </c>
      <c r="G3" s="35">
        <f t="shared" si="0"/>
        <v>1396140</v>
      </c>
      <c r="H3" s="35">
        <f t="shared" si="0"/>
        <v>9.0837202500000007</v>
      </c>
      <c r="I3" s="63">
        <f>+E3/B3</f>
        <v>5.2052020789577105</v>
      </c>
      <c r="J3" s="63">
        <f>+F3/B3</f>
        <v>3.388404371328706</v>
      </c>
      <c r="K3" s="63">
        <f>+D3/B3</f>
        <v>172.00489939645681</v>
      </c>
      <c r="L3" s="63">
        <f>+K3/4096</f>
        <v>4.1993383641713088E-2</v>
      </c>
      <c r="M3" s="63" t="e">
        <f>+Data!BK406</f>
        <v>#DIV/0!</v>
      </c>
      <c r="N3" s="63" t="e">
        <f>+Data!BS406</f>
        <v>#DIV/0!</v>
      </c>
      <c r="O3" s="63" t="e">
        <f>+Data!BW406</f>
        <v>#DIV/0!</v>
      </c>
    </row>
    <row r="4" spans="1:15" x14ac:dyDescent="0.2">
      <c r="A4" t="s">
        <v>16</v>
      </c>
      <c r="B4" s="35">
        <f>+Data!R406</f>
        <v>446192</v>
      </c>
      <c r="C4" s="35">
        <f>+Data!Y406</f>
        <v>121364224</v>
      </c>
      <c r="D4" s="35">
        <f>+Data!AV406</f>
        <v>146092096</v>
      </c>
      <c r="E4" s="35">
        <f t="shared" si="0"/>
        <v>4000000</v>
      </c>
      <c r="F4" s="35">
        <f t="shared" si="0"/>
        <v>2603860</v>
      </c>
      <c r="G4" s="35">
        <f t="shared" si="0"/>
        <v>1396140</v>
      </c>
      <c r="H4" s="35">
        <f t="shared" si="0"/>
        <v>9.0837202500000007</v>
      </c>
      <c r="I4" s="63">
        <f>+E4/B4</f>
        <v>8.9647506006382898</v>
      </c>
      <c r="J4" s="63">
        <f>+F4/B4</f>
        <v>5.8357388747445045</v>
      </c>
      <c r="K4" s="63">
        <f>+D4/B4</f>
        <v>327.41980134112669</v>
      </c>
      <c r="L4" s="63">
        <f>+K4/4096</f>
        <v>7.9936474936798507E-2</v>
      </c>
      <c r="M4" s="63" t="e">
        <f>+Data!BL406</f>
        <v>#DIV/0!</v>
      </c>
      <c r="N4" s="63" t="e">
        <f>+Data!BT406</f>
        <v>#DIV/0!</v>
      </c>
      <c r="O4" s="63" t="e">
        <f>+Data!BX406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Data</vt:lpstr>
      <vt:lpstr>Summaries</vt:lpstr>
      <vt:lpstr>Pct of Bits Twiddled</vt:lpstr>
      <vt:lpstr>Bytes Stored</vt:lpstr>
      <vt:lpstr>Accumulated Bytes in Blooms</vt:lpstr>
      <vt:lpstr>Accumulated Bits in Blooms</vt:lpstr>
      <vt:lpstr>Total Bits and Bytes</vt:lpstr>
      <vt:lpstr>Blocks per Bloom</vt:lpstr>
      <vt:lpstr>Empty vs Full Blocks</vt:lpstr>
      <vt:lpstr>Transactions per Non-Empty Bloc</vt:lpstr>
      <vt:lpstr>Transactions per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Jay Rush</cp:lastModifiedBy>
  <dcterms:created xsi:type="dcterms:W3CDTF">2017-07-02T14:17:15Z</dcterms:created>
  <dcterms:modified xsi:type="dcterms:W3CDTF">2018-03-03T15:43:45Z</dcterms:modified>
</cp:coreProperties>
</file>