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4880" windowHeight="79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30" i="1" l="1"/>
  <c r="W29" i="1"/>
  <c r="V18" i="1"/>
  <c r="AB25" i="1"/>
  <c r="AB24" i="1"/>
  <c r="AB23" i="1"/>
  <c r="AB22" i="1"/>
  <c r="AB21" i="1"/>
  <c r="AB20" i="1"/>
  <c r="AB19" i="1"/>
  <c r="V16" i="1"/>
  <c r="W16" i="1" s="1"/>
  <c r="V15" i="1"/>
  <c r="V14" i="1"/>
  <c r="W13" i="1"/>
  <c r="W15" i="1"/>
  <c r="W14" i="1"/>
  <c r="AB18" i="1"/>
  <c r="AB17" i="1"/>
  <c r="AB16" i="1"/>
  <c r="AB15" i="1"/>
  <c r="AB14" i="1"/>
  <c r="AB13" i="1"/>
  <c r="V17" i="1" l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W17" i="1"/>
  <c r="V29" i="1" l="1"/>
  <c r="V31" i="1" s="1"/>
  <c r="W18" i="1"/>
  <c r="W19" i="1" l="1"/>
  <c r="W20" i="1" l="1"/>
  <c r="W21" i="1" l="1"/>
  <c r="W22" i="1" l="1"/>
  <c r="W23" i="1" l="1"/>
  <c r="W24" i="1" l="1"/>
  <c r="W25" i="1" l="1"/>
  <c r="W26" i="1" l="1"/>
  <c r="W27" i="1" l="1"/>
  <c r="W28" i="1" l="1"/>
  <c r="W31" i="1" l="1"/>
</calcChain>
</file>

<file path=xl/sharedStrings.xml><?xml version="1.0" encoding="utf-8"?>
<sst xmlns="http://schemas.openxmlformats.org/spreadsheetml/2006/main" count="91" uniqueCount="61">
  <si>
    <t>0000H</t>
  </si>
  <si>
    <t>Current combined total active energy</t>
  </si>
  <si>
    <t>FFFFFFFF</t>
  </si>
  <si>
    <t>to</t>
  </si>
  <si>
    <t>0002H</t>
  </si>
  <si>
    <t>0004H</t>
  </si>
  <si>
    <t>0006H</t>
  </si>
  <si>
    <t>0008H</t>
  </si>
  <si>
    <t>Current combined spike active energy</t>
  </si>
  <si>
    <t>Current combined peak active energy</t>
  </si>
  <si>
    <t>Current combined flat active energy</t>
  </si>
  <si>
    <t>Current combinedvalue active energy</t>
  </si>
  <si>
    <t>000AH</t>
  </si>
  <si>
    <t>Code</t>
  </si>
  <si>
    <t>FFFF</t>
  </si>
  <si>
    <t>000BH</t>
  </si>
  <si>
    <t>000CH</t>
  </si>
  <si>
    <t>000DH</t>
  </si>
  <si>
    <t>000EH</t>
  </si>
  <si>
    <t>000FH</t>
  </si>
  <si>
    <t>0010H</t>
  </si>
  <si>
    <t>0011H</t>
  </si>
  <si>
    <t>0012H</t>
  </si>
  <si>
    <t>0013H</t>
  </si>
  <si>
    <t>0014H</t>
  </si>
  <si>
    <t>0015H</t>
  </si>
  <si>
    <t>0016H</t>
  </si>
  <si>
    <t>Light time</t>
  </si>
  <si>
    <t>Voltage</t>
  </si>
  <si>
    <t>Current</t>
  </si>
  <si>
    <t>Active Power</t>
  </si>
  <si>
    <t>Reactive Power</t>
  </si>
  <si>
    <t>Apparent Power</t>
  </si>
  <si>
    <t>Power Factor</t>
  </si>
  <si>
    <t>Frequency</t>
  </si>
  <si>
    <t>Year, Month</t>
  </si>
  <si>
    <t>Day, Hour</t>
  </si>
  <si>
    <t>Minute, Second</t>
  </si>
  <si>
    <t>Address</t>
  </si>
  <si>
    <t>Communication Baud Rate</t>
  </si>
  <si>
    <t>00</t>
  </si>
  <si>
    <t>04</t>
  </si>
  <si>
    <t>Byte Address</t>
  </si>
  <si>
    <t>Hex Address</t>
  </si>
  <si>
    <t>HighByte = 0 to 99  = Year</t>
  </si>
  <si>
    <t>LowByte=  1 to 12 Month</t>
  </si>
  <si>
    <t>HighByte = 1 to 7  = Day</t>
  </si>
  <si>
    <t>LowByte=  0 to 23 Hour</t>
  </si>
  <si>
    <t>HighBye 0 to 59 Minute</t>
  </si>
  <si>
    <t>LowByte 0 to 59 Seconds</t>
  </si>
  <si>
    <t>High byte</t>
  </si>
  <si>
    <t>Low byte</t>
  </si>
  <si>
    <t>Length</t>
  </si>
  <si>
    <t>What does CLRe clear?</t>
  </si>
  <si>
    <t>What is PRG H01? 0701 ? Mean ?</t>
  </si>
  <si>
    <t>L 86 0001 ?</t>
  </si>
  <si>
    <t>Range</t>
  </si>
  <si>
    <t>Which models of ADL support time? Does the clock work?</t>
  </si>
  <si>
    <t>What fields are actually updated per model of ADL?</t>
  </si>
  <si>
    <t>What is the format of the floats? It is not IEEE</t>
  </si>
  <si>
    <t>Passive pulse output, conform to DIN43864 standard ? 5v0 10k Pullup?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</si>
</sst>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4" xfId="0" quotePrefix="1" applyBorder="1" applyAlignment="1">
      <alignment horizontal="right"/>
    </xf>
    <xf numFmtId="0" fontId="0" fillId="0" borderId="0" xfId="0" quotePrefix="1" applyBorder="1" applyAlignment="1">
      <alignment horizontal="right" inden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9525</xdr:rowOff>
    </xdr:from>
    <xdr:to>
      <xdr:col>14</xdr:col>
      <xdr:colOff>101089</xdr:colOff>
      <xdr:row>44</xdr:row>
      <xdr:rowOff>38099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"/>
          <a:ext cx="8349739" cy="8448674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14</xdr:col>
      <xdr:colOff>76200</xdr:colOff>
      <xdr:row>31</xdr:row>
      <xdr:rowOff>152400</xdr:rowOff>
    </xdr:from>
    <xdr:to>
      <xdr:col>20</xdr:col>
      <xdr:colOff>508039</xdr:colOff>
      <xdr:row>56</xdr:row>
      <xdr:rowOff>60895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570" t="826" r="-21570" b="-826"/>
        <a:stretch/>
      </xdr:blipFill>
      <xdr:spPr bwMode="auto">
        <a:xfrm>
          <a:off x="8610600" y="6057900"/>
          <a:ext cx="3356014" cy="468052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1:AE43"/>
  <sheetViews>
    <sheetView tabSelected="1" topLeftCell="B8" workbookViewId="0">
      <selection activeCell="P21" sqref="P21"/>
    </sheetView>
  </sheetViews>
  <sheetFormatPr defaultRowHeight="15" x14ac:dyDescent="0.25"/>
  <cols>
    <col min="14" max="14" width="4.85546875" customWidth="1"/>
    <col min="17" max="17" width="25.5703125" customWidth="1"/>
    <col min="18" max="20" width="9.140625" hidden="1" customWidth="1"/>
    <col min="22" max="22" width="12.5703125" bestFit="1" customWidth="1"/>
    <col min="23" max="23" width="12.5703125" customWidth="1"/>
    <col min="27" max="27" width="9.140625" style="1"/>
    <col min="28" max="28" width="11" bestFit="1" customWidth="1"/>
  </cols>
  <sheetData>
    <row r="11" spans="15:31" ht="15.75" thickBot="1" x14ac:dyDescent="0.3"/>
    <row r="12" spans="15:31" ht="15.75" thickTop="1" x14ac:dyDescent="0.25">
      <c r="U12" s="2" t="s">
        <v>52</v>
      </c>
      <c r="V12" s="2" t="s">
        <v>42</v>
      </c>
      <c r="W12" s="2" t="s">
        <v>43</v>
      </c>
      <c r="X12" s="2"/>
      <c r="Y12" s="2"/>
      <c r="Z12" s="17" t="s">
        <v>56</v>
      </c>
      <c r="AA12" s="18"/>
      <c r="AB12" s="18"/>
      <c r="AC12" s="5"/>
      <c r="AD12" s="5"/>
      <c r="AE12" s="6"/>
    </row>
    <row r="13" spans="15:31" x14ac:dyDescent="0.25">
      <c r="O13" t="s">
        <v>0</v>
      </c>
      <c r="P13" s="2" t="s">
        <v>1</v>
      </c>
      <c r="U13">
        <v>4</v>
      </c>
      <c r="V13">
        <v>0</v>
      </c>
      <c r="W13" s="3" t="str">
        <f>DEC2HEX(V13)</f>
        <v>0</v>
      </c>
      <c r="X13" t="s">
        <v>2</v>
      </c>
      <c r="Z13" s="7">
        <v>0</v>
      </c>
      <c r="AA13" s="8" t="s">
        <v>3</v>
      </c>
      <c r="AB13" s="9">
        <f t="shared" ref="AB13:AB18" si="0">HEX2DEC(X13)</f>
        <v>4294967295</v>
      </c>
      <c r="AC13" s="9"/>
      <c r="AD13" s="9"/>
      <c r="AE13" s="10"/>
    </row>
    <row r="14" spans="15:31" x14ac:dyDescent="0.25">
      <c r="O14" t="s">
        <v>4</v>
      </c>
      <c r="P14" t="s">
        <v>8</v>
      </c>
      <c r="U14">
        <v>4</v>
      </c>
      <c r="V14">
        <f>V13+U14/2</f>
        <v>2</v>
      </c>
      <c r="W14" s="3" t="str">
        <f t="shared" ref="W14:W31" si="1">DEC2HEX(V14)</f>
        <v>2</v>
      </c>
      <c r="X14" t="s">
        <v>2</v>
      </c>
      <c r="Z14" s="7">
        <v>0</v>
      </c>
      <c r="AA14" s="8" t="s">
        <v>3</v>
      </c>
      <c r="AB14" s="9">
        <f t="shared" si="0"/>
        <v>4294967295</v>
      </c>
      <c r="AC14" s="9"/>
      <c r="AD14" s="9"/>
      <c r="AE14" s="10"/>
    </row>
    <row r="15" spans="15:31" x14ac:dyDescent="0.25">
      <c r="O15" t="s">
        <v>5</v>
      </c>
      <c r="P15" s="2" t="s">
        <v>9</v>
      </c>
      <c r="U15">
        <v>4</v>
      </c>
      <c r="V15">
        <f t="shared" ref="V15:V31" si="2">V14+U15/2</f>
        <v>4</v>
      </c>
      <c r="W15" s="3" t="str">
        <f t="shared" si="1"/>
        <v>4</v>
      </c>
      <c r="X15" t="s">
        <v>2</v>
      </c>
      <c r="Z15" s="7">
        <v>0</v>
      </c>
      <c r="AA15" s="8" t="s">
        <v>3</v>
      </c>
      <c r="AB15" s="9">
        <f t="shared" si="0"/>
        <v>4294967295</v>
      </c>
      <c r="AC15" s="9"/>
      <c r="AD15" s="9"/>
      <c r="AE15" s="10"/>
    </row>
    <row r="16" spans="15:31" x14ac:dyDescent="0.25">
      <c r="O16" t="s">
        <v>6</v>
      </c>
      <c r="P16" t="s">
        <v>10</v>
      </c>
      <c r="U16">
        <v>4</v>
      </c>
      <c r="V16">
        <f t="shared" si="2"/>
        <v>6</v>
      </c>
      <c r="W16" s="3" t="str">
        <f t="shared" si="1"/>
        <v>6</v>
      </c>
      <c r="X16" t="s">
        <v>2</v>
      </c>
      <c r="Z16" s="7">
        <v>0</v>
      </c>
      <c r="AA16" s="8" t="s">
        <v>3</v>
      </c>
      <c r="AB16" s="9">
        <f t="shared" si="0"/>
        <v>4294967295</v>
      </c>
      <c r="AC16" s="9"/>
      <c r="AD16" s="9"/>
      <c r="AE16" s="10"/>
    </row>
    <row r="17" spans="15:31" x14ac:dyDescent="0.25">
      <c r="O17" t="s">
        <v>7</v>
      </c>
      <c r="P17" t="s">
        <v>11</v>
      </c>
      <c r="U17">
        <v>4</v>
      </c>
      <c r="V17">
        <f t="shared" si="2"/>
        <v>8</v>
      </c>
      <c r="W17" s="3" t="str">
        <f t="shared" si="1"/>
        <v>8</v>
      </c>
      <c r="X17" t="s">
        <v>2</v>
      </c>
      <c r="Z17" s="7">
        <v>0</v>
      </c>
      <c r="AA17" s="8" t="s">
        <v>3</v>
      </c>
      <c r="AB17" s="9">
        <f t="shared" si="0"/>
        <v>4294967295</v>
      </c>
      <c r="AC17" s="9"/>
      <c r="AD17" s="9"/>
      <c r="AE17" s="10"/>
    </row>
    <row r="18" spans="15:31" x14ac:dyDescent="0.25">
      <c r="O18" t="s">
        <v>12</v>
      </c>
      <c r="P18" t="s">
        <v>13</v>
      </c>
      <c r="U18">
        <v>2</v>
      </c>
      <c r="V18">
        <f>V17+U18</f>
        <v>10</v>
      </c>
      <c r="W18" s="3" t="str">
        <f t="shared" si="1"/>
        <v>A</v>
      </c>
      <c r="X18" t="s">
        <v>14</v>
      </c>
      <c r="Z18" s="7">
        <v>0</v>
      </c>
      <c r="AA18" s="8" t="s">
        <v>3</v>
      </c>
      <c r="AB18" s="9">
        <f t="shared" si="0"/>
        <v>65535</v>
      </c>
      <c r="AC18" s="9"/>
      <c r="AD18" s="9"/>
      <c r="AE18" s="10"/>
    </row>
    <row r="19" spans="15:31" x14ac:dyDescent="0.25">
      <c r="O19" t="s">
        <v>15</v>
      </c>
      <c r="P19" t="s">
        <v>28</v>
      </c>
      <c r="U19">
        <v>2</v>
      </c>
      <c r="V19">
        <f t="shared" si="2"/>
        <v>11</v>
      </c>
      <c r="W19" s="3" t="str">
        <f t="shared" si="1"/>
        <v>B</v>
      </c>
      <c r="X19" t="s">
        <v>14</v>
      </c>
      <c r="Z19" s="7">
        <v>0</v>
      </c>
      <c r="AA19" s="8" t="s">
        <v>3</v>
      </c>
      <c r="AB19" s="9">
        <f t="shared" ref="AB19:AB25" si="3">HEX2DEC(X19)</f>
        <v>65535</v>
      </c>
      <c r="AC19" s="9"/>
      <c r="AD19" s="9"/>
      <c r="AE19" s="10"/>
    </row>
    <row r="20" spans="15:31" x14ac:dyDescent="0.25">
      <c r="O20" t="s">
        <v>16</v>
      </c>
      <c r="P20" t="s">
        <v>29</v>
      </c>
      <c r="U20">
        <v>2</v>
      </c>
      <c r="V20">
        <f t="shared" si="2"/>
        <v>12</v>
      </c>
      <c r="W20" s="3" t="str">
        <f t="shared" si="1"/>
        <v>C</v>
      </c>
      <c r="X20" t="s">
        <v>14</v>
      </c>
      <c r="Z20" s="7">
        <v>0</v>
      </c>
      <c r="AA20" s="8" t="s">
        <v>3</v>
      </c>
      <c r="AB20" s="9">
        <f t="shared" si="3"/>
        <v>65535</v>
      </c>
      <c r="AC20" s="9"/>
      <c r="AD20" s="9"/>
      <c r="AE20" s="10"/>
    </row>
    <row r="21" spans="15:31" x14ac:dyDescent="0.25">
      <c r="O21" t="s">
        <v>17</v>
      </c>
      <c r="P21" t="s">
        <v>30</v>
      </c>
      <c r="U21">
        <v>2</v>
      </c>
      <c r="V21">
        <f t="shared" si="2"/>
        <v>13</v>
      </c>
      <c r="W21" s="3" t="str">
        <f t="shared" si="1"/>
        <v>D</v>
      </c>
      <c r="X21" t="s">
        <v>14</v>
      </c>
      <c r="Z21" s="7">
        <v>0</v>
      </c>
      <c r="AA21" s="8" t="s">
        <v>3</v>
      </c>
      <c r="AB21" s="9">
        <f t="shared" si="3"/>
        <v>65535</v>
      </c>
      <c r="AC21" s="9"/>
      <c r="AD21" s="9"/>
      <c r="AE21" s="10"/>
    </row>
    <row r="22" spans="15:31" x14ac:dyDescent="0.25">
      <c r="O22" t="s">
        <v>18</v>
      </c>
      <c r="P22" t="s">
        <v>31</v>
      </c>
      <c r="U22">
        <v>2</v>
      </c>
      <c r="V22">
        <f t="shared" si="2"/>
        <v>14</v>
      </c>
      <c r="W22" s="3" t="str">
        <f t="shared" si="1"/>
        <v>E</v>
      </c>
      <c r="X22" t="s">
        <v>14</v>
      </c>
      <c r="Z22" s="7">
        <v>0</v>
      </c>
      <c r="AA22" s="8" t="s">
        <v>3</v>
      </c>
      <c r="AB22" s="9">
        <f t="shared" si="3"/>
        <v>65535</v>
      </c>
      <c r="AC22" s="9"/>
      <c r="AD22" s="9"/>
      <c r="AE22" s="10"/>
    </row>
    <row r="23" spans="15:31" x14ac:dyDescent="0.25">
      <c r="O23" t="s">
        <v>19</v>
      </c>
      <c r="P23" t="s">
        <v>32</v>
      </c>
      <c r="U23">
        <v>2</v>
      </c>
      <c r="V23">
        <f t="shared" si="2"/>
        <v>15</v>
      </c>
      <c r="W23" s="3" t="str">
        <f t="shared" si="1"/>
        <v>F</v>
      </c>
      <c r="X23" t="s">
        <v>14</v>
      </c>
      <c r="Z23" s="7">
        <v>0</v>
      </c>
      <c r="AA23" s="8" t="s">
        <v>3</v>
      </c>
      <c r="AB23" s="9">
        <f t="shared" si="3"/>
        <v>65535</v>
      </c>
      <c r="AC23" s="9"/>
      <c r="AD23" s="9"/>
      <c r="AE23" s="10"/>
    </row>
    <row r="24" spans="15:31" x14ac:dyDescent="0.25">
      <c r="O24" t="s">
        <v>20</v>
      </c>
      <c r="P24" t="s">
        <v>33</v>
      </c>
      <c r="U24">
        <v>2</v>
      </c>
      <c r="V24">
        <f t="shared" si="2"/>
        <v>16</v>
      </c>
      <c r="W24" s="3" t="str">
        <f t="shared" si="1"/>
        <v>10</v>
      </c>
      <c r="X24" t="s">
        <v>14</v>
      </c>
      <c r="Z24" s="7">
        <v>0</v>
      </c>
      <c r="AA24" s="8" t="s">
        <v>3</v>
      </c>
      <c r="AB24" s="9">
        <f t="shared" si="3"/>
        <v>65535</v>
      </c>
      <c r="AC24" s="9"/>
      <c r="AD24" s="9"/>
      <c r="AE24" s="10"/>
    </row>
    <row r="25" spans="15:31" x14ac:dyDescent="0.25">
      <c r="O25" t="s">
        <v>21</v>
      </c>
      <c r="P25" t="s">
        <v>34</v>
      </c>
      <c r="U25">
        <v>2</v>
      </c>
      <c r="V25">
        <f t="shared" si="2"/>
        <v>17</v>
      </c>
      <c r="W25" s="3" t="str">
        <f t="shared" si="1"/>
        <v>11</v>
      </c>
      <c r="X25" t="s">
        <v>14</v>
      </c>
      <c r="Z25" s="7">
        <v>0</v>
      </c>
      <c r="AA25" s="8" t="s">
        <v>3</v>
      </c>
      <c r="AB25" s="9">
        <f t="shared" si="3"/>
        <v>65535</v>
      </c>
      <c r="AC25" s="9"/>
      <c r="AD25" s="9"/>
      <c r="AE25" s="10"/>
    </row>
    <row r="26" spans="15:31" x14ac:dyDescent="0.25">
      <c r="O26" t="s">
        <v>22</v>
      </c>
      <c r="P26" t="s">
        <v>35</v>
      </c>
      <c r="U26">
        <v>2</v>
      </c>
      <c r="V26">
        <f t="shared" si="2"/>
        <v>18</v>
      </c>
      <c r="W26" s="3" t="str">
        <f t="shared" si="1"/>
        <v>12</v>
      </c>
      <c r="X26" t="s">
        <v>14</v>
      </c>
      <c r="Z26" s="7" t="s">
        <v>44</v>
      </c>
      <c r="AA26" s="8"/>
      <c r="AB26" s="9"/>
      <c r="AC26" s="9" t="s">
        <v>45</v>
      </c>
      <c r="AD26" s="9"/>
      <c r="AE26" s="10"/>
    </row>
    <row r="27" spans="15:31" x14ac:dyDescent="0.25">
      <c r="O27" t="s">
        <v>23</v>
      </c>
      <c r="P27" s="4" t="s">
        <v>36</v>
      </c>
      <c r="U27">
        <v>2</v>
      </c>
      <c r="V27">
        <f t="shared" si="2"/>
        <v>19</v>
      </c>
      <c r="W27" s="3" t="str">
        <f t="shared" si="1"/>
        <v>13</v>
      </c>
      <c r="X27" t="s">
        <v>14</v>
      </c>
      <c r="Z27" s="7" t="s">
        <v>46</v>
      </c>
      <c r="AA27" s="8"/>
      <c r="AB27" s="9"/>
      <c r="AC27" s="9" t="s">
        <v>47</v>
      </c>
      <c r="AD27" s="9"/>
      <c r="AE27" s="10"/>
    </row>
    <row r="28" spans="15:31" x14ac:dyDescent="0.25">
      <c r="O28" t="s">
        <v>24</v>
      </c>
      <c r="P28" t="s">
        <v>37</v>
      </c>
      <c r="U28">
        <v>2</v>
      </c>
      <c r="V28">
        <f t="shared" si="2"/>
        <v>20</v>
      </c>
      <c r="W28" s="3" t="str">
        <f t="shared" si="1"/>
        <v>14</v>
      </c>
      <c r="X28" t="s">
        <v>14</v>
      </c>
      <c r="Z28" s="7" t="s">
        <v>48</v>
      </c>
      <c r="AA28" s="8"/>
      <c r="AB28" s="9"/>
      <c r="AC28" s="9" t="s">
        <v>49</v>
      </c>
      <c r="AD28" s="9"/>
      <c r="AE28" s="10"/>
    </row>
    <row r="29" spans="15:31" x14ac:dyDescent="0.25">
      <c r="O29" t="s">
        <v>25</v>
      </c>
      <c r="P29" t="s">
        <v>38</v>
      </c>
      <c r="U29">
        <v>1</v>
      </c>
      <c r="V29">
        <f>V28+ROUNDUP(U29/2,0)</f>
        <v>21</v>
      </c>
      <c r="W29" s="3" t="str">
        <f t="shared" si="1"/>
        <v>15</v>
      </c>
      <c r="Z29" s="7">
        <v>0</v>
      </c>
      <c r="AA29" s="8" t="s">
        <v>3</v>
      </c>
      <c r="AB29" s="9">
        <v>254</v>
      </c>
      <c r="AC29" s="9" t="s">
        <v>50</v>
      </c>
      <c r="AD29" s="9"/>
      <c r="AE29" s="10"/>
    </row>
    <row r="30" spans="15:31" x14ac:dyDescent="0.25">
      <c r="O30" s="4" t="s">
        <v>25</v>
      </c>
      <c r="P30" t="s">
        <v>39</v>
      </c>
      <c r="U30">
        <v>1</v>
      </c>
      <c r="V30">
        <f>V29</f>
        <v>21</v>
      </c>
      <c r="W30" s="3">
        <v>15</v>
      </c>
      <c r="Z30" s="11" t="s">
        <v>40</v>
      </c>
      <c r="AA30" s="8" t="s">
        <v>3</v>
      </c>
      <c r="AB30" s="12" t="s">
        <v>41</v>
      </c>
      <c r="AC30" s="9" t="s">
        <v>51</v>
      </c>
      <c r="AD30" s="9"/>
      <c r="AE30" s="10"/>
    </row>
    <row r="31" spans="15:31" ht="15.75" thickBot="1" x14ac:dyDescent="0.3">
      <c r="O31" t="s">
        <v>26</v>
      </c>
      <c r="P31" t="s">
        <v>27</v>
      </c>
      <c r="U31">
        <v>2</v>
      </c>
      <c r="V31">
        <f t="shared" si="2"/>
        <v>22</v>
      </c>
      <c r="W31" s="3" t="str">
        <f t="shared" si="1"/>
        <v>16</v>
      </c>
      <c r="Z31" s="13">
        <v>0</v>
      </c>
      <c r="AA31" s="14" t="s">
        <v>3</v>
      </c>
      <c r="AB31" s="15">
        <v>254</v>
      </c>
      <c r="AC31" s="15"/>
      <c r="AD31" s="15"/>
      <c r="AE31" s="16"/>
    </row>
    <row r="32" spans="15:31" ht="15.75" thickTop="1" x14ac:dyDescent="0.25"/>
    <row r="37" spans="16:23" x14ac:dyDescent="0.25">
      <c r="W37" t="s">
        <v>57</v>
      </c>
    </row>
    <row r="38" spans="16:23" x14ac:dyDescent="0.25">
      <c r="W38" t="s">
        <v>58</v>
      </c>
    </row>
    <row r="39" spans="16:23" x14ac:dyDescent="0.25">
      <c r="W39" t="s">
        <v>59</v>
      </c>
    </row>
    <row r="40" spans="16:23" x14ac:dyDescent="0.25">
      <c r="W40" t="s">
        <v>60</v>
      </c>
    </row>
    <row r="41" spans="16:23" x14ac:dyDescent="0.25">
      <c r="P41" t="s">
        <v>54</v>
      </c>
    </row>
    <row r="42" spans="16:23" x14ac:dyDescent="0.25">
      <c r="P42" t="s">
        <v>55</v>
      </c>
    </row>
    <row r="43" spans="16:23" x14ac:dyDescent="0.25">
      <c r="P43" t="s">
        <v>53</v>
      </c>
    </row>
  </sheetData>
  <mergeCells count="1">
    <mergeCell ref="Z12:AB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2025-04-23T12:34:02Z</dcterms:created>
  <dcterms:modified xsi:type="dcterms:W3CDTF">2025-09-05T06:48:20Z</dcterms:modified>
</cp:coreProperties>
</file>