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e3b96ce1dd70f723/Documents/Excel_Data_Analytics_Course-main/6_Advanced_Data_Analysis/"/>
    </mc:Choice>
  </mc:AlternateContent>
  <xr:revisionPtr revIDLastSave="1" documentId="13_ncr:1_{C309F530-9477-46F8-BC41-B3020D3E60A4}" xr6:coauthVersionLast="47" xr6:coauthVersionMax="47" xr10:uidLastSave="{DEC34547-3B1D-4F81-B42D-E9802C0B5699}"/>
  <bookViews>
    <workbookView xWindow="-108" yWindow="-108" windowWidth="23256" windowHeight="12456" firstSheet="1" activeTab="8" xr2:uid="{6C37AC85-509F-4D10-9DB1-F70D16D6FBAB}"/>
  </bookViews>
  <sheets>
    <sheet name="forecast_mine" sheetId="16" state="hidden" r:id="rId1"/>
    <sheet name="Forecast_Original" sheetId="7" r:id="rId2"/>
    <sheet name="Forecast_Final" sheetId="8" state="hidden" r:id="rId3"/>
    <sheet name="Scenario Summary" sheetId="19" state="hidden" r:id="rId4"/>
    <sheet name="Answer Report 1" sheetId="20" state="hidden" r:id="rId5"/>
    <sheet name="Sensitivity Report 1" sheetId="21" state="hidden" r:id="rId6"/>
    <sheet name="Limits Report 1" sheetId="22" state="hidden" r:id="rId7"/>
    <sheet name="Answer Report 2" sheetId="23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374" i="16"/>
  <c r="C375" i="16"/>
  <c r="C387" i="16"/>
  <c r="C399" i="16"/>
  <c r="C411" i="16"/>
  <c r="C423" i="16"/>
  <c r="C435" i="16"/>
  <c r="C447" i="16"/>
  <c r="C388" i="16"/>
  <c r="C400" i="16"/>
  <c r="C412" i="16"/>
  <c r="C424" i="16"/>
  <c r="C436" i="16"/>
  <c r="C448" i="16"/>
  <c r="C389" i="16"/>
  <c r="C401" i="16"/>
  <c r="C413" i="16"/>
  <c r="C425" i="16"/>
  <c r="C437" i="16"/>
  <c r="C449" i="16"/>
  <c r="C414" i="16"/>
  <c r="C450" i="16"/>
  <c r="C403" i="16"/>
  <c r="C439" i="16"/>
  <c r="C380" i="16"/>
  <c r="C416" i="16"/>
  <c r="C452" i="16"/>
  <c r="C405" i="16"/>
  <c r="C417" i="16"/>
  <c r="C453" i="16"/>
  <c r="C382" i="16"/>
  <c r="C376" i="16"/>
  <c r="C377" i="16"/>
  <c r="C378" i="16"/>
  <c r="C367" i="16"/>
  <c r="C368" i="16"/>
  <c r="C369" i="16"/>
  <c r="C370" i="16"/>
  <c r="C371" i="16"/>
  <c r="C383" i="16"/>
  <c r="C395" i="16"/>
  <c r="C407" i="16"/>
  <c r="C419" i="16"/>
  <c r="C431" i="16"/>
  <c r="C443" i="16"/>
  <c r="C455" i="16"/>
  <c r="C390" i="16"/>
  <c r="C438" i="16"/>
  <c r="C391" i="16"/>
  <c r="C415" i="16"/>
  <c r="C392" i="16"/>
  <c r="C428" i="16"/>
  <c r="C393" i="16"/>
  <c r="C429" i="16"/>
  <c r="C406" i="16"/>
  <c r="C430" i="16"/>
  <c r="C454" i="16"/>
  <c r="C372" i="16"/>
  <c r="C384" i="16"/>
  <c r="C396" i="16"/>
  <c r="C408" i="16"/>
  <c r="C420" i="16"/>
  <c r="C432" i="16"/>
  <c r="C444" i="16"/>
  <c r="C456" i="16"/>
  <c r="C373" i="16"/>
  <c r="C385" i="16"/>
  <c r="C397" i="16"/>
  <c r="C409" i="16"/>
  <c r="C421" i="16"/>
  <c r="C433" i="16"/>
  <c r="C445" i="16"/>
  <c r="C457" i="16"/>
  <c r="C386" i="16"/>
  <c r="C398" i="16"/>
  <c r="C410" i="16"/>
  <c r="C422" i="16"/>
  <c r="C434" i="16"/>
  <c r="C446" i="16"/>
  <c r="C458" i="16"/>
  <c r="C402" i="16"/>
  <c r="C426" i="16"/>
  <c r="C379" i="16"/>
  <c r="C427" i="16"/>
  <c r="C451" i="16"/>
  <c r="C404" i="16"/>
  <c r="C440" i="16"/>
  <c r="C381" i="16"/>
  <c r="C441" i="16"/>
  <c r="C394" i="16"/>
  <c r="C418" i="16"/>
  <c r="C442" i="16"/>
  <c r="C14" i="3" l="1"/>
  <c r="D367" i="8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E442" i="16"/>
  <c r="D404" i="16"/>
  <c r="E458" i="16"/>
  <c r="E386" i="16"/>
  <c r="E397" i="16"/>
  <c r="E420" i="16"/>
  <c r="E430" i="16"/>
  <c r="D415" i="16"/>
  <c r="E431" i="16"/>
  <c r="E370" i="16"/>
  <c r="D376" i="16"/>
  <c r="D416" i="16"/>
  <c r="E449" i="16"/>
  <c r="E448" i="16"/>
  <c r="D447" i="16"/>
  <c r="D375" i="16"/>
  <c r="D451" i="16"/>
  <c r="D457" i="16"/>
  <c r="E385" i="16"/>
  <c r="E406" i="16"/>
  <c r="E419" i="16"/>
  <c r="D382" i="16"/>
  <c r="D437" i="16"/>
  <c r="E435" i="16"/>
  <c r="E451" i="16"/>
  <c r="E446" i="16"/>
  <c r="D385" i="16"/>
  <c r="D406" i="16"/>
  <c r="D419" i="16"/>
  <c r="E382" i="16"/>
  <c r="D436" i="16"/>
  <c r="D374" i="16"/>
  <c r="E394" i="16"/>
  <c r="E434" i="16"/>
  <c r="E445" i="16"/>
  <c r="E396" i="16"/>
  <c r="E438" i="16"/>
  <c r="D368" i="16"/>
  <c r="D439" i="16"/>
  <c r="D423" i="16"/>
  <c r="D394" i="16"/>
  <c r="D434" i="16"/>
  <c r="D445" i="16"/>
  <c r="D396" i="16"/>
  <c r="D438" i="16"/>
  <c r="E368" i="16"/>
  <c r="E439" i="16"/>
  <c r="E424" i="16"/>
  <c r="D441" i="16"/>
  <c r="E384" i="16"/>
  <c r="D390" i="16"/>
  <c r="D367" i="16"/>
  <c r="D403" i="16"/>
  <c r="E412" i="16"/>
  <c r="E379" i="16"/>
  <c r="E422" i="16"/>
  <c r="D433" i="16"/>
  <c r="D384" i="16"/>
  <c r="E390" i="16"/>
  <c r="E367" i="16"/>
  <c r="E403" i="16"/>
  <c r="D412" i="16"/>
  <c r="D381" i="16"/>
  <c r="E410" i="16"/>
  <c r="E421" i="16"/>
  <c r="E444" i="16"/>
  <c r="E372" i="16"/>
  <c r="D428" i="16"/>
  <c r="E383" i="16"/>
  <c r="E378" i="16"/>
  <c r="D450" i="16"/>
  <c r="D401" i="16"/>
  <c r="E399" i="16"/>
  <c r="E381" i="16"/>
  <c r="D410" i="16"/>
  <c r="D421" i="16"/>
  <c r="D444" i="16"/>
  <c r="D372" i="16"/>
  <c r="E428" i="16"/>
  <c r="D378" i="16"/>
  <c r="E401" i="16"/>
  <c r="D399" i="16"/>
  <c r="E402" i="16"/>
  <c r="E409" i="16"/>
  <c r="E432" i="16"/>
  <c r="D392" i="16"/>
  <c r="E371" i="16"/>
  <c r="D377" i="16"/>
  <c r="E389" i="16"/>
  <c r="D402" i="16"/>
  <c r="D409" i="16"/>
  <c r="E454" i="16"/>
  <c r="D443" i="16"/>
  <c r="E452" i="16"/>
  <c r="D388" i="16"/>
  <c r="D442" i="16"/>
  <c r="E404" i="16"/>
  <c r="D458" i="16"/>
  <c r="D386" i="16"/>
  <c r="D397" i="16"/>
  <c r="D420" i="16"/>
  <c r="D430" i="16"/>
  <c r="E415" i="16"/>
  <c r="D431" i="16"/>
  <c r="D370" i="16"/>
  <c r="E376" i="16"/>
  <c r="E416" i="16"/>
  <c r="D449" i="16"/>
  <c r="D448" i="16"/>
  <c r="E447" i="16"/>
  <c r="E375" i="16"/>
  <c r="E418" i="16"/>
  <c r="D446" i="16"/>
  <c r="E408" i="16"/>
  <c r="D391" i="16"/>
  <c r="D369" i="16"/>
  <c r="D380" i="16"/>
  <c r="E436" i="16"/>
  <c r="E374" i="16"/>
  <c r="D418" i="16"/>
  <c r="E457" i="16"/>
  <c r="D408" i="16"/>
  <c r="E391" i="16"/>
  <c r="E369" i="16"/>
  <c r="E380" i="16"/>
  <c r="E437" i="16"/>
  <c r="D435" i="16"/>
  <c r="D427" i="16"/>
  <c r="E373" i="16"/>
  <c r="D429" i="16"/>
  <c r="E407" i="16"/>
  <c r="D453" i="16"/>
  <c r="E425" i="16"/>
  <c r="D424" i="16"/>
  <c r="E427" i="16"/>
  <c r="D373" i="16"/>
  <c r="E429" i="16"/>
  <c r="D407" i="16"/>
  <c r="E453" i="16"/>
  <c r="D425" i="16"/>
  <c r="E423" i="16"/>
  <c r="D379" i="16"/>
  <c r="D422" i="16"/>
  <c r="E433" i="16"/>
  <c r="E456" i="16"/>
  <c r="D393" i="16"/>
  <c r="E395" i="16"/>
  <c r="D417" i="16"/>
  <c r="E413" i="16"/>
  <c r="D411" i="16"/>
  <c r="E441" i="16"/>
  <c r="D456" i="16"/>
  <c r="E393" i="16"/>
  <c r="D395" i="16"/>
  <c r="E417" i="16"/>
  <c r="D413" i="16"/>
  <c r="E411" i="16"/>
  <c r="D426" i="16"/>
  <c r="E455" i="16"/>
  <c r="D405" i="16"/>
  <c r="E400" i="16"/>
  <c r="E426" i="16"/>
  <c r="D455" i="16"/>
  <c r="E405" i="16"/>
  <c r="E450" i="16"/>
  <c r="D400" i="16"/>
  <c r="D440" i="16"/>
  <c r="D454" i="16"/>
  <c r="D452" i="16"/>
  <c r="D387" i="16"/>
  <c r="E398" i="16"/>
  <c r="D371" i="16"/>
  <c r="D389" i="16"/>
  <c r="D383" i="16"/>
  <c r="D398" i="16"/>
  <c r="E443" i="16"/>
  <c r="E414" i="16"/>
  <c r="E388" i="16"/>
  <c r="E440" i="16"/>
  <c r="D432" i="16"/>
  <c r="E392" i="16"/>
  <c r="E377" i="16"/>
  <c r="D414" i="16"/>
  <c r="E387" i="16"/>
</calcChain>
</file>

<file path=xl/sharedStrings.xml><?xml version="1.0" encoding="utf-8"?>
<sst xmlns="http://schemas.openxmlformats.org/spreadsheetml/2006/main" count="287" uniqueCount="93">
  <si>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</si>
  <si>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</si>
  <si>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</si>
  <si>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</si>
  <si>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</si>
  <si>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</si>
  <si>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</si>
  <si>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</si>
  <si>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</si>
  <si>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</si>
  <si>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</si>
  <si>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</si>
  <si>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</si>
  <si>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</si>
  <si>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</si>
  <si>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</si>
  <si>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</si>
  <si>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</si>
  <si>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</si>
  <si>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</si>
  <si>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</si>
  <si>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</si>
  <si>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</si>
  <si>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</si>
  <si>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</si>
  <si>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</si>
  <si>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</si>
  <si>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</si>
  <si>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</si>
  <si>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</si>
  <si>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</si>
  <si>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</si>
  <si>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</si>
  <si>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</si>
  <si>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</si>
  <si>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</si>
  <si>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</si>
  <si>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</si>
  <si>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</si>
  <si>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</si>
  <si>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</si>
  <si>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</si>
  <si>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</si>
  <si>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</si>
  <si>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</si>
  <si>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</si>
  <si>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</si>
  <si>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</si>
  <si>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</si>
  <si>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</si>
  <si>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</si>
  <si>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</si>
  <si>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</si>
  <si>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</si>
  <si>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</si>
  <si>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</si>
  <si>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</si>
  <si>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</si>
  <si>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</si>
  <si>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</si>
  <si>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</si>
  <si>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</si>
  <si>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</si>
  <si>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</si>
  <si>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</si>
  <si>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</si>
  <si>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</si>
  <si>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</si>
  <si>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</si>
  <si>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</si>
  <si>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</si>
  <si>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</si>
  <si>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</si>
  <si>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</si>
  <si>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</si>
  <si>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</si>
  <si>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</si>
  <si>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</si>
  <si>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3D on 9/5/2025</t>
  </si>
  <si>
    <t>Report Created: 9/5/2025 8:50:50 AM</t>
  </si>
  <si>
    <t>Solution Time: 0.031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</si>
  <si>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</si>
  <si>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</si>
  <si>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</si>
  <si>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</si>
  <si>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</si>
  <si>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</si>
  <si>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</si>
  <si>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9/5/2025 8:58:57 AM</t>
  </si>
  <si>
    <t>Solution Time: 0.047 Seconds.</t>
  </si>
  <si>
    <t>Iterations: 3 Subproblems: 0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</si>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</sst>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forecast_mine!$B$1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forecast_mine!$B$2:$B$458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F-47BC-B784-9F829649F70A}"/>
            </c:ext>
          </c:extLst>
        </c:ser>
        <c:ser>
          <c:idx val="1"/>
          <c:order val="1"/>
          <c:tx>
            <c:strRef>
              <c:f>forecast_mine!$C$1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forecast_mine!$A$2:$A$458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forecast_mine!$C$2:$C$458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F-47BC-B784-9F829649F70A}"/>
            </c:ext>
          </c:extLst>
        </c:ser>
        <c:ser>
          <c:idx val="2"/>
          <c:order val="2"/>
          <c:tx>
            <c:strRef>
              <c:f>forecast_mine!$D$1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forecast_mine!$A$2:$A$458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forecast_mine!$D$2:$D$458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F-47BC-B784-9F829649F70A}"/>
            </c:ext>
          </c:extLst>
        </c:ser>
        <c:ser>
          <c:idx val="3"/>
          <c:order val="3"/>
          <c:tx>
            <c:strRef>
              <c:f>forecast_mine!$E$1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forecast_mine!$A$2:$A$458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forecast_mine!$E$2:$E$458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F-47BC-B784-9F829649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53759"/>
        <c:axId val="1460262399"/>
      </c:lineChart>
      <c:catAx>
        <c:axId val="14602537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62399"/>
        <c:crosses val="autoZero"/>
        <c:auto val="1"/>
        <c:lblAlgn val="ctr"/>
        <c:lblOffset val="100"/>
        <c:noMultiLvlLbl val="0"/>
      </c:catAx>
      <c:valAx>
        <c:axId val="14602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3810</xdr:rowOff>
    </xdr:from>
    <xdr:to>
      <xdr:col>17</xdr:col>
      <xdr:colOff>382905</xdr:colOff>
      <xdr:row>23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B7B73-03F6-0D90-18A2-617A441BB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957BD-CBAE-496A-9FB3-D50A73755AE6}" name="Table2" displayName="Table2" ref="A1:E458" totalsRowShown="0">
  <autoFilter ref="A1:E458" xr:uid="{4DD957BD-CBAE-496A-9FB3-D50A73755AE6}"/>
  <tableColumns count="5">
    <tableColumn id="1" xr3:uid="{19FB0E3F-5558-4FF9-94DD-86675519A5C0}" name="Date" dataDxfId="2"/>
    <tableColumn id="2" xr3:uid="{5A88A56F-CEB8-4494-A8FE-CF0F834F9676}" name="Job Count"/>
    <tableColumn id="3" xr3:uid="{48E80857-8FF4-404E-83C1-D38BA4F32037}" name="Forecast(Job Count)">
      <calculatedColumnFormula>_xlfn.FORECAST.ETS(A2,$B$2:$B$366,$A$2:$A$366,1,1)</calculatedColumnFormula>
    </tableColumn>
    <tableColumn id="4" xr3:uid="{D2237C83-CC35-437D-89AD-0F92A4F499DC}" name="Lower Confidence Bound(Job Count)" dataDxfId="1">
      <calculatedColumnFormula>C2-_xlfn.FORECAST.ETS.CONFINT(A2,$B$2:$B$366,$A$2:$A$366,0.95,1,1)</calculatedColumnFormula>
    </tableColumn>
    <tableColumn id="5" xr3:uid="{7DF5BD0B-64A0-4EA4-9411-C60BE1D9898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3AF3-1F36-482B-9838-1028ED72A285}">
  <dimension ref="A1:E458"/>
  <sheetViews>
    <sheetView workbookViewId="0"/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3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3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3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3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3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3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3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3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3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3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3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3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3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3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3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3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3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3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3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3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3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3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3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3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3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3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3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3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3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3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3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I15" sqref="I15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I15" sqref="I15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36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220C-5E7B-44EB-9536-D65CEB77739F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1.6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0.1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132000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133056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134120.448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135193.41158399999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136274.958876672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670644.81846067205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473E-0576-49B0-8ED8-CF1BA06D362A}">
  <dimension ref="A1:G27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79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x14ac:dyDescent="0.3">
      <c r="A6" s="7"/>
      <c r="B6" t="s">
        <v>42</v>
      </c>
    </row>
    <row r="7" spans="1:5" x14ac:dyDescent="0.3">
      <c r="A7" s="7"/>
      <c r="B7" t="s">
        <v>80</v>
      </c>
    </row>
    <row r="8" spans="1:5" x14ac:dyDescent="0.3">
      <c r="A8" s="7"/>
      <c r="B8" t="s">
        <v>81</v>
      </c>
    </row>
    <row r="9" spans="1:5" x14ac:dyDescent="0.3">
      <c r="A9" s="7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2" spans="1:5" x14ac:dyDescent="0.3">
      <c r="B12" t="s">
        <v>48</v>
      </c>
    </row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3A84-FEB6-488C-BD70-D808E7066FFC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82</v>
      </c>
    </row>
    <row r="2" spans="1:5" x14ac:dyDescent="0.3">
      <c r="A2" s="7" t="s">
        <v>38</v>
      </c>
    </row>
    <row r="3" spans="1:5" x14ac:dyDescent="0.3">
      <c r="A3" s="7" t="s">
        <v>79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83</v>
      </c>
      <c r="E7" s="84" t="s">
        <v>84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85</v>
      </c>
    </row>
    <row r="9" spans="1:5" x14ac:dyDescent="0.3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83</v>
      </c>
      <c r="E13" s="84" t="s">
        <v>86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87</v>
      </c>
    </row>
    <row r="15" spans="1:5" ht="15" thickBot="1" x14ac:dyDescent="0.35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F391-C86E-4A0A-8A50-33584D51F947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79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639999.95109999995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9F3-2EDB-430E-9D92-54BB7670F79A}">
  <dimension ref="A1:G29"/>
  <sheetViews>
    <sheetView showGridLines="0" workbookViewId="0">
      <selection activeCell="I21" sqref="I21"/>
    </sheetView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88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89</v>
      </c>
    </row>
    <row r="8" spans="1:5" hidden="1" outlineLevel="1" x14ac:dyDescent="0.3">
      <c r="A8" s="7"/>
      <c r="B8" t="s">
        <v>90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550000</v>
      </c>
      <c r="E16" s="81">
        <v>640000.55000000005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0.15823970338230564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0</v>
      </c>
      <c r="E22" s="83">
        <v>0.05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7">
        <v>640000.55000000005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0.15823970338230564</v>
      </c>
      <c r="E28" s="80" t="s">
        <v>91</v>
      </c>
      <c r="F28" s="80" t="s">
        <v>66</v>
      </c>
      <c r="G28" s="80">
        <v>4.176029661769437E-2</v>
      </c>
    </row>
    <row r="29" spans="1:7" ht="15" thickBot="1" x14ac:dyDescent="0.35">
      <c r="B29" s="78" t="s">
        <v>62</v>
      </c>
      <c r="C29" s="78" t="s">
        <v>16</v>
      </c>
      <c r="D29" s="83">
        <v>0.05</v>
      </c>
      <c r="E29" s="78" t="s">
        <v>92</v>
      </c>
      <c r="F29" s="78" t="s">
        <v>64</v>
      </c>
      <c r="G29" s="7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L9" sqref="L9"/>
    </sheetView>
  </sheetViews>
  <sheetFormatPr defaultRowHeight="14.4" x14ac:dyDescent="0.3"/>
  <cols>
    <col min="2" max="2" width="11.5546875" customWidth="1"/>
    <col min="3" max="3" width="12.44140625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0.15823970338230564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0.05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115823.97033823057</v>
      </c>
    </row>
    <row r="10" spans="2:8" x14ac:dyDescent="0.3">
      <c r="B10" s="4">
        <v>1</v>
      </c>
      <c r="C10" s="2">
        <f>(base*(1+raise)^B10)*(1+bonus)</f>
        <v>121615.16885514211</v>
      </c>
    </row>
    <row r="11" spans="2:8" x14ac:dyDescent="0.3">
      <c r="B11" s="4">
        <v>2</v>
      </c>
      <c r="C11" s="2">
        <f>(base*(1+raise)^B11)*(1+bonus)</f>
        <v>127695.92729789921</v>
      </c>
    </row>
    <row r="12" spans="2:8" x14ac:dyDescent="0.3">
      <c r="B12" s="4">
        <v>3</v>
      </c>
      <c r="C12" s="2">
        <f>(base*(1+raise)^B12)*(1+bonus)</f>
        <v>134080.72366279419</v>
      </c>
    </row>
    <row r="13" spans="2:8" ht="15" thickBot="1" x14ac:dyDescent="0.35">
      <c r="B13" s="36">
        <v>4</v>
      </c>
      <c r="C13" s="37">
        <f>(base*(1+raise)^B13)*(1+bonus)</f>
        <v>140784.75984593388</v>
      </c>
    </row>
    <row r="14" spans="2:8" ht="15.6" thickTop="1" thickBot="1" x14ac:dyDescent="0.35">
      <c r="B14" s="34" t="s">
        <v>3</v>
      </c>
      <c r="C14" s="35">
        <f>SUM(C9:C13)</f>
        <v>640000.54999999993</v>
      </c>
    </row>
  </sheetData>
  <scenarios current="0" show="0" sqref="C9:C14">
    <scenario name="Job 1" locked="1" count="3" user="3D" comment="Created by 3D on 9/5/2025">
      <inputCells r="C3" val="100000" numFmtId="164"/>
      <inputCells r="C4" val="0.1" numFmtId="9"/>
      <inputCells r="C5" val="0.015" numFmtId="165"/>
    </scenario>
    <scenario name="Job 2" locked="1" count="3" user="3D" comment="Created by 3D on 9/5/2025">
      <inputCells r="C3" val="80000" numFmtId="164"/>
      <inputCells r="C4" val="0.15" numFmtId="9"/>
      <inputCells r="C5" val="0.012" numFmtId="165"/>
    </scenario>
    <scenario name="Job 3" locked="1" count="3" user="3D" comment="Created by 3D on 9/5/2025">
      <inputCells r="C3" val="120000" numFmtId="164"/>
      <inputCells r="C4" val="0.1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forecast_mine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Muhammad Bashir</cp:lastModifiedBy>
  <dcterms:created xsi:type="dcterms:W3CDTF">2024-08-08T18:34:47Z</dcterms:created>
  <dcterms:modified xsi:type="dcterms:W3CDTF">2025-09-05T16:05:33Z</dcterms:modified>
</cp:coreProperties>
</file>