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20" windowHeight="116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<sst xmlns="http://schemas.openxmlformats.org/spreadsheetml/2006/main" count="182" uniqueCount="43">
  <si>
    <t>Error with Different Windows</t>
  </si>
  <si>
    <t>5x5</t>
  </si>
  <si>
    <t>7x7</t>
  </si>
  <si>
    <t>9x9</t>
  </si>
  <si>
    <t>11x11</t>
  </si>
  <si>
    <t>13x13</t>
  </si>
  <si>
    <t>15x15</t>
  </si>
  <si>
    <t>17x17</t>
  </si>
  <si>
    <t>19x19</t>
  </si>
  <si>
    <t>21x21</t>
  </si>
  <si>
    <t>average</t>
  </si>
  <si>
    <t>SAD</t>
  </si>
  <si>
    <t>SSD</t>
  </si>
  <si>
    <t>SXD</t>
  </si>
  <si>
    <t>differences</t>
  </si>
  <si>
    <t>SAD-SXD</t>
  </si>
  <si>
    <t>SSD-SXD</t>
  </si>
  <si>
    <t>Adirondack</t>
  </si>
  <si>
    <t>Jadeplant</t>
  </si>
  <si>
    <t>Motorcycle</t>
  </si>
  <si>
    <t>Piano</t>
  </si>
  <si>
    <t>Pipes</t>
  </si>
  <si>
    <t>Playroom</t>
  </si>
  <si>
    <t>Playtable</t>
  </si>
  <si>
    <t>PlaytableP</t>
  </si>
  <si>
    <t>Recycle</t>
  </si>
  <si>
    <t>Shelves</t>
  </si>
  <si>
    <t>Teddy</t>
  </si>
  <si>
    <t>Vintage</t>
  </si>
  <si>
    <t>Error with Different Post-Processing</t>
  </si>
  <si>
    <t>Original</t>
  </si>
  <si>
    <t>+Subpixel Enhancement</t>
  </si>
  <si>
    <t>+Interpolation</t>
  </si>
  <si>
    <t>+Median Filter</t>
  </si>
  <si>
    <t>Error with Different t's Values (Source Data)</t>
  </si>
  <si>
    <t>Mean</t>
  </si>
  <si>
    <t>Deviation</t>
  </si>
  <si>
    <t>Error with Different t's Values (Standardized Data)</t>
  </si>
  <si>
    <t>Application</t>
  </si>
  <si>
    <t>WBA</t>
  </si>
  <si>
    <t>WBA-SXD</t>
  </si>
  <si>
    <t>Run Time</t>
  </si>
  <si>
    <t>run time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</si>
</sst>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24"/>
      <color theme="1"/>
      <name val="Noto Sans"/>
      <charset val="134"/>
    </font>
    <font>
      <b/>
      <sz val="18"/>
      <color theme="1"/>
      <name val="Noto Sans"/>
      <charset val="134"/>
    </font>
    <font>
      <b/>
      <sz val="11"/>
      <color theme="1"/>
      <name val="宋体"/>
      <charset val="134"/>
      <scheme val="minor"/>
    </font>
    <font>
      <b/>
      <sz val="26"/>
      <color theme="1"/>
      <name val="Noto Sans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1" borderId="18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11" borderId="1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27" borderId="17" applyNumberFormat="0" applyAlignment="0" applyProtection="0">
      <alignment vertical="center"/>
    </xf>
    <xf numFmtId="0" fontId="13" fillId="11" borderId="15" applyNumberFormat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76" fontId="0" fillId="0" borderId="5" xfId="0" applyNumberFormat="1" applyFill="1" applyBorder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76" fontId="0" fillId="0" borderId="7" xfId="0" applyNumberFormat="1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176" fontId="3" fillId="0" borderId="7" xfId="0" applyNumberFormat="1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9" xfId="0" applyBorder="1">
      <alignment vertical="center"/>
    </xf>
    <xf numFmtId="176" fontId="0" fillId="0" borderId="8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176" fontId="0" fillId="0" borderId="8" xfId="0" applyNumberFormat="1" applyFill="1" applyBorder="1">
      <alignment vertical="center"/>
    </xf>
    <xf numFmtId="176" fontId="0" fillId="0" borderId="10" xfId="0" applyNumberFormat="1" applyFill="1" applyBorder="1">
      <alignment vertical="center"/>
    </xf>
    <xf numFmtId="176" fontId="0" fillId="0" borderId="11" xfId="0" applyNumberForma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176" fontId="0" fillId="0" borderId="5" xfId="0" applyNumberFormat="1" applyFont="1" applyFill="1" applyBorder="1">
      <alignment vertical="center"/>
    </xf>
    <xf numFmtId="0" fontId="0" fillId="0" borderId="3" xfId="0" applyFont="1" applyBorder="1">
      <alignment vertical="center"/>
    </xf>
    <xf numFmtId="176" fontId="0" fillId="0" borderId="0" xfId="0" applyNumberFormat="1" applyFont="1" applyFill="1" applyBorder="1">
      <alignment vertical="center"/>
    </xf>
    <xf numFmtId="0" fontId="0" fillId="0" borderId="3" xfId="0" applyFill="1" applyBorder="1" applyAlignment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176" fontId="0" fillId="0" borderId="7" xfId="0" applyNumberFormat="1" applyFont="1" applyFill="1" applyBorder="1" applyAlignment="1">
      <alignment horizontal="center" vertical="center"/>
    </xf>
    <xf numFmtId="176" fontId="0" fillId="0" borderId="7" xfId="0" applyNumberFormat="1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176" fontId="0" fillId="0" borderId="8" xfId="0" applyNumberFormat="1" applyFont="1" applyFill="1" applyBorder="1">
      <alignment vertical="center"/>
    </xf>
    <xf numFmtId="0" fontId="0" fillId="2" borderId="0" xfId="0" applyFill="1">
      <alignment vertical="center"/>
    </xf>
    <xf numFmtId="176" fontId="0" fillId="0" borderId="10" xfId="0" applyNumberFormat="1" applyFont="1" applyFill="1" applyBorder="1">
      <alignment vertical="center"/>
    </xf>
    <xf numFmtId="176" fontId="0" fillId="0" borderId="11" xfId="0" applyNumberFormat="1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 applyAlignment="1">
      <alignment vertical="center"/>
    </xf>
    <xf numFmtId="0" fontId="0" fillId="0" borderId="11" xfId="0" applyBorder="1">
      <alignment vertical="center"/>
    </xf>
    <xf numFmtId="0" fontId="0" fillId="0" borderId="2" xfId="0" applyBorder="1" quotePrefix="1">
      <alignment vertical="center"/>
    </xf>
    <xf numFmtId="0" fontId="0" fillId="0" borderId="9" xfId="0" applyBorder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bg2">
                    <a:lumMod val="10000"/>
                  </a:schemeClr>
                </a:solidFill>
              </a:rPr>
              <a:t>average error with different windows</a:t>
            </a:r>
            <a:endParaRPr lang="en-US" altLang="zh-CN">
              <a:solidFill>
                <a:schemeClr val="bg2">
                  <a:lumMod val="1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SAD</c:v>
                </c:pt>
              </c:strCache>
            </c:strRef>
          </c:tx>
          <c:spPr>
            <a:ln w="2222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bg2">
                    <a:lumMod val="1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Sheet1!$C$2:$K$2</c:f>
              <c:strCache>
                <c:ptCount val="9"/>
                <c:pt idx="0">
                  <c:v>5x5</c:v>
                </c:pt>
                <c:pt idx="1">
                  <c:v>7x7</c:v>
                </c:pt>
                <c:pt idx="2">
                  <c:v>9x9</c:v>
                </c:pt>
                <c:pt idx="3">
                  <c:v>11x11</c:v>
                </c:pt>
                <c:pt idx="4">
                  <c:v>13x13</c:v>
                </c:pt>
                <c:pt idx="5">
                  <c:v>15x15</c:v>
                </c:pt>
                <c:pt idx="6">
                  <c:v>17x17</c:v>
                </c:pt>
                <c:pt idx="7">
                  <c:v>19x19</c:v>
                </c:pt>
                <c:pt idx="8">
                  <c:v>21x21</c:v>
                </c:pt>
              </c:strCache>
            </c:strRef>
          </c:cat>
          <c:val>
            <c:numRef>
              <c:f>Sheet1!$C$3:$K$3</c:f>
              <c:numCache>
                <c:formatCode>0.00_ </c:formatCode>
                <c:ptCount val="9"/>
                <c:pt idx="0">
                  <c:v>48.67</c:v>
                </c:pt>
                <c:pt idx="1">
                  <c:v>44.53</c:v>
                </c:pt>
                <c:pt idx="2">
                  <c:v>42.27</c:v>
                </c:pt>
                <c:pt idx="3">
                  <c:v>40.93</c:v>
                </c:pt>
                <c:pt idx="4">
                  <c:v>40.21</c:v>
                </c:pt>
                <c:pt idx="5">
                  <c:v>39.91</c:v>
                </c:pt>
                <c:pt idx="6">
                  <c:v>39.93</c:v>
                </c:pt>
                <c:pt idx="7">
                  <c:v>40.16</c:v>
                </c:pt>
                <c:pt idx="8">
                  <c:v>40.57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SSD</c:v>
                </c:pt>
              </c:strCache>
            </c:strRef>
          </c:tx>
          <c:spPr>
            <a:ln w="2222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bg2">
                    <a:lumMod val="1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Sheet1!$C$2:$K$2</c:f>
              <c:strCache>
                <c:ptCount val="9"/>
                <c:pt idx="0">
                  <c:v>5x5</c:v>
                </c:pt>
                <c:pt idx="1">
                  <c:v>7x7</c:v>
                </c:pt>
                <c:pt idx="2">
                  <c:v>9x9</c:v>
                </c:pt>
                <c:pt idx="3">
                  <c:v>11x11</c:v>
                </c:pt>
                <c:pt idx="4">
                  <c:v>13x13</c:v>
                </c:pt>
                <c:pt idx="5">
                  <c:v>15x15</c:v>
                </c:pt>
                <c:pt idx="6">
                  <c:v>17x17</c:v>
                </c:pt>
                <c:pt idx="7">
                  <c:v>19x19</c:v>
                </c:pt>
                <c:pt idx="8">
                  <c:v>21x21</c:v>
                </c:pt>
              </c:strCache>
            </c:strRef>
          </c:cat>
          <c:val>
            <c:numRef>
              <c:f>Sheet1!$C$4:$K$4</c:f>
              <c:numCache>
                <c:formatCode>0.00_ </c:formatCode>
                <c:ptCount val="9"/>
                <c:pt idx="0">
                  <c:v>46.46</c:v>
                </c:pt>
                <c:pt idx="1">
                  <c:v>42.31</c:v>
                </c:pt>
                <c:pt idx="2">
                  <c:v>40.32</c:v>
                </c:pt>
                <c:pt idx="3">
                  <c:v>39.36</c:v>
                </c:pt>
                <c:pt idx="4">
                  <c:v>39.04</c:v>
                </c:pt>
                <c:pt idx="5">
                  <c:v>39.17</c:v>
                </c:pt>
                <c:pt idx="6">
                  <c:v>39.64</c:v>
                </c:pt>
                <c:pt idx="7">
                  <c:v>40.34</c:v>
                </c:pt>
                <c:pt idx="8">
                  <c:v>41.2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SXD</c:v>
                </c:pt>
              </c:strCache>
            </c:strRef>
          </c:tx>
          <c:spPr>
            <a:ln w="2222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bg2">
                    <a:lumMod val="1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Sheet1!$C$2:$K$2</c:f>
              <c:strCache>
                <c:ptCount val="9"/>
                <c:pt idx="0">
                  <c:v>5x5</c:v>
                </c:pt>
                <c:pt idx="1">
                  <c:v>7x7</c:v>
                </c:pt>
                <c:pt idx="2">
                  <c:v>9x9</c:v>
                </c:pt>
                <c:pt idx="3">
                  <c:v>11x11</c:v>
                </c:pt>
                <c:pt idx="4">
                  <c:v>13x13</c:v>
                </c:pt>
                <c:pt idx="5">
                  <c:v>15x15</c:v>
                </c:pt>
                <c:pt idx="6">
                  <c:v>17x17</c:v>
                </c:pt>
                <c:pt idx="7">
                  <c:v>19x19</c:v>
                </c:pt>
                <c:pt idx="8">
                  <c:v>21x21</c:v>
                </c:pt>
              </c:strCache>
            </c:strRef>
          </c:cat>
          <c:val>
            <c:numRef>
              <c:f>Sheet1!$C$5:$K$5</c:f>
              <c:numCache>
                <c:formatCode>0.00_ </c:formatCode>
                <c:ptCount val="9"/>
                <c:pt idx="0">
                  <c:v>45.88</c:v>
                </c:pt>
                <c:pt idx="1">
                  <c:v>40.88</c:v>
                </c:pt>
                <c:pt idx="2">
                  <c:v>38.29</c:v>
                </c:pt>
                <c:pt idx="3">
                  <c:v>36.84</c:v>
                </c:pt>
                <c:pt idx="4">
                  <c:v>36.09</c:v>
                </c:pt>
                <c:pt idx="5">
                  <c:v>35.84</c:v>
                </c:pt>
                <c:pt idx="6">
                  <c:v>35.95</c:v>
                </c:pt>
                <c:pt idx="7">
                  <c:v>36.3</c:v>
                </c:pt>
                <c:pt idx="8">
                  <c:v>36.87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389728"/>
        <c:axId val="683171281"/>
      </c:lineChart>
      <c:catAx>
        <c:axId val="22538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171281"/>
        <c:crosses val="autoZero"/>
        <c:auto val="1"/>
        <c:lblAlgn val="ctr"/>
        <c:lblOffset val="100"/>
        <c:noMultiLvlLbl val="0"/>
      </c:catAx>
      <c:valAx>
        <c:axId val="68317128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bg2">
                        <a:lumMod val="10000"/>
                      </a:schemeClr>
                    </a:solidFill>
                  </a:rPr>
                  <a:t>Avg. error (%)</a:t>
                </a:r>
                <a:endParaRPr lang="en-US" altLang="zh-CN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3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2">
              <a:lumMod val="10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bg2">
                    <a:lumMod val="10000"/>
                  </a:schemeClr>
                </a:solidFill>
              </a:rPr>
              <a:t>error differences between Sxd and sad, ssd</a:t>
            </a:r>
            <a:endParaRPr lang="en-US" altLang="zh-CN">
              <a:solidFill>
                <a:schemeClr val="bg2">
                  <a:lumMod val="1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SAD-SXD</c:v>
                </c:pt>
              </c:strCache>
            </c:strRef>
          </c:tx>
          <c:spPr>
            <a:ln w="2222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bg2">
                    <a:lumMod val="1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Sheet1!$C$2:$K$2</c:f>
              <c:strCache>
                <c:ptCount val="9"/>
                <c:pt idx="0">
                  <c:v>5x5</c:v>
                </c:pt>
                <c:pt idx="1">
                  <c:v>7x7</c:v>
                </c:pt>
                <c:pt idx="2">
                  <c:v>9x9</c:v>
                </c:pt>
                <c:pt idx="3">
                  <c:v>11x11</c:v>
                </c:pt>
                <c:pt idx="4">
                  <c:v>13x13</c:v>
                </c:pt>
                <c:pt idx="5">
                  <c:v>15x15</c:v>
                </c:pt>
                <c:pt idx="6">
                  <c:v>17x17</c:v>
                </c:pt>
                <c:pt idx="7">
                  <c:v>19x19</c:v>
                </c:pt>
                <c:pt idx="8">
                  <c:v>21x21</c:v>
                </c:pt>
              </c:strCache>
            </c:strRef>
          </c:cat>
          <c:val>
            <c:numRef>
              <c:f>Sheet1!$C$6:$K$6</c:f>
              <c:numCache>
                <c:formatCode>0.00_ </c:formatCode>
                <c:ptCount val="9"/>
                <c:pt idx="0">
                  <c:v>2.79</c:v>
                </c:pt>
                <c:pt idx="1">
                  <c:v>3.65</c:v>
                </c:pt>
                <c:pt idx="2">
                  <c:v>3.98</c:v>
                </c:pt>
                <c:pt idx="3">
                  <c:v>4.09</c:v>
                </c:pt>
                <c:pt idx="4">
                  <c:v>4.12</c:v>
                </c:pt>
                <c:pt idx="5">
                  <c:v>4.06999999999999</c:v>
                </c:pt>
                <c:pt idx="6">
                  <c:v>3.98</c:v>
                </c:pt>
                <c:pt idx="7">
                  <c:v>3.86</c:v>
                </c:pt>
                <c:pt idx="8">
                  <c:v>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SSD-SXD</c:v>
                </c:pt>
              </c:strCache>
            </c:strRef>
          </c:tx>
          <c:spPr>
            <a:ln w="2222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bg2">
                    <a:lumMod val="1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Sheet1!$C$2:$K$2</c:f>
              <c:strCache>
                <c:ptCount val="9"/>
                <c:pt idx="0">
                  <c:v>5x5</c:v>
                </c:pt>
                <c:pt idx="1">
                  <c:v>7x7</c:v>
                </c:pt>
                <c:pt idx="2">
                  <c:v>9x9</c:v>
                </c:pt>
                <c:pt idx="3">
                  <c:v>11x11</c:v>
                </c:pt>
                <c:pt idx="4">
                  <c:v>13x13</c:v>
                </c:pt>
                <c:pt idx="5">
                  <c:v>15x15</c:v>
                </c:pt>
                <c:pt idx="6">
                  <c:v>17x17</c:v>
                </c:pt>
                <c:pt idx="7">
                  <c:v>19x19</c:v>
                </c:pt>
                <c:pt idx="8">
                  <c:v>21x21</c:v>
                </c:pt>
              </c:strCache>
            </c:strRef>
          </c:cat>
          <c:val>
            <c:numRef>
              <c:f>Sheet1!$C$7:$K$7</c:f>
              <c:numCache>
                <c:formatCode>0.00_ </c:formatCode>
                <c:ptCount val="9"/>
                <c:pt idx="0">
                  <c:v>0.579999999999998</c:v>
                </c:pt>
                <c:pt idx="1">
                  <c:v>1.43</c:v>
                </c:pt>
                <c:pt idx="2">
                  <c:v>2.03</c:v>
                </c:pt>
                <c:pt idx="3">
                  <c:v>2.52</c:v>
                </c:pt>
                <c:pt idx="4">
                  <c:v>2.95</c:v>
                </c:pt>
                <c:pt idx="5">
                  <c:v>3.33</c:v>
                </c:pt>
                <c:pt idx="6">
                  <c:v>3.69</c:v>
                </c:pt>
                <c:pt idx="7">
                  <c:v>4.04000000000001</c:v>
                </c:pt>
                <c:pt idx="8">
                  <c:v>4.33000000000001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005032"/>
        <c:axId val="481707836"/>
      </c:lineChart>
      <c:catAx>
        <c:axId val="94200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707836"/>
        <c:crosses val="autoZero"/>
        <c:auto val="1"/>
        <c:lblAlgn val="ctr"/>
        <c:lblOffset val="100"/>
        <c:noMultiLvlLbl val="0"/>
      </c:catAx>
      <c:valAx>
        <c:axId val="4817078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bg2">
                        <a:lumMod val="10000"/>
                      </a:schemeClr>
                    </a:solidFill>
                  </a:rPr>
                  <a:t>Diff. error (%)</a:t>
                </a:r>
                <a:endParaRPr lang="en-US" altLang="zh-CN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00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2">
              <a:lumMod val="10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chemeClr val="bg2">
                    <a:lumMod val="10000"/>
                  </a:schemeClr>
                </a:solidFill>
              </a:rPr>
              <a:t>AVERAGE ERROR WITH DIFFERENT POST-PROCESSING</a:t>
            </a:r>
            <a:endParaRPr lang="en-US" altLang="zh-CN" b="1">
              <a:solidFill>
                <a:schemeClr val="bg2">
                  <a:lumMod val="1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SAD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Sheet1!$C$47:$F$47</c:f>
              <c:strCache>
                <c:ptCount val="4"/>
                <c:pt idx="0">
                  <c:v>Original</c:v>
                </c:pt>
                <c:pt idx="1">
                  <c:v>+Subpixel Enhancement</c:v>
                </c:pt>
                <c:pt idx="2">
                  <c:v>+Interpolation</c:v>
                </c:pt>
                <c:pt idx="3">
                  <c:v>+Median Filter</c:v>
                </c:pt>
              </c:strCache>
            </c:strRef>
          </c:cat>
          <c:val>
            <c:numRef>
              <c:f>Sheet1!$C$48:$F$48</c:f>
              <c:numCache>
                <c:formatCode>0.00_ </c:formatCode>
                <c:ptCount val="4"/>
                <c:pt idx="0">
                  <c:v>39.91</c:v>
                </c:pt>
                <c:pt idx="1">
                  <c:v>39.32</c:v>
                </c:pt>
                <c:pt idx="2">
                  <c:v>39.65</c:v>
                </c:pt>
                <c:pt idx="3">
                  <c:v>39.34</c:v>
                </c:pt>
              </c:numCache>
            </c:numRef>
          </c:val>
        </c:ser>
        <c:ser>
          <c:idx val="1"/>
          <c:order val="1"/>
          <c:tx>
            <c:strRef>
              <c:f>Sheet1!$B$49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Sheet1!$C$47:$F$47</c:f>
              <c:strCache>
                <c:ptCount val="4"/>
                <c:pt idx="0">
                  <c:v>Original</c:v>
                </c:pt>
                <c:pt idx="1">
                  <c:v>+Subpixel Enhancement</c:v>
                </c:pt>
                <c:pt idx="2">
                  <c:v>+Interpolation</c:v>
                </c:pt>
                <c:pt idx="3">
                  <c:v>+Median Filter</c:v>
                </c:pt>
              </c:strCache>
            </c:strRef>
          </c:cat>
          <c:val>
            <c:numRef>
              <c:f>Sheet1!$C$49:$F$49</c:f>
              <c:numCache>
                <c:formatCode>0.00_ </c:formatCode>
                <c:ptCount val="4"/>
                <c:pt idx="0">
                  <c:v>39.17</c:v>
                </c:pt>
                <c:pt idx="1">
                  <c:v>38.65</c:v>
                </c:pt>
                <c:pt idx="2">
                  <c:v>38.87</c:v>
                </c:pt>
                <c:pt idx="3">
                  <c:v>38.38</c:v>
                </c:pt>
              </c:numCache>
            </c:numRef>
          </c:val>
        </c:ser>
        <c:ser>
          <c:idx val="2"/>
          <c:order val="2"/>
          <c:tx>
            <c:strRef>
              <c:f>Sheet1!$B$50</c:f>
              <c:strCache>
                <c:ptCount val="1"/>
                <c:pt idx="0">
                  <c:v>SXD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Sheet1!$C$47:$F$47</c:f>
              <c:strCache>
                <c:ptCount val="4"/>
                <c:pt idx="0">
                  <c:v>Original</c:v>
                </c:pt>
                <c:pt idx="1">
                  <c:v>+Subpixel Enhancement</c:v>
                </c:pt>
                <c:pt idx="2">
                  <c:v>+Interpolation</c:v>
                </c:pt>
                <c:pt idx="3">
                  <c:v>+Median Filter</c:v>
                </c:pt>
              </c:strCache>
            </c:strRef>
          </c:cat>
          <c:val>
            <c:numRef>
              <c:f>Sheet1!$C$50:$F$50</c:f>
              <c:numCache>
                <c:formatCode>0.00_ </c:formatCode>
                <c:ptCount val="4"/>
                <c:pt idx="0">
                  <c:v>35.84</c:v>
                </c:pt>
                <c:pt idx="1">
                  <c:v>35.19</c:v>
                </c:pt>
                <c:pt idx="2">
                  <c:v>35.53</c:v>
                </c:pt>
                <c:pt idx="3">
                  <c:v>35.06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1586417"/>
        <c:axId val="263498337"/>
      </c:barChart>
      <c:catAx>
        <c:axId val="9615864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498337"/>
        <c:crosses val="autoZero"/>
        <c:auto val="1"/>
        <c:lblAlgn val="ctr"/>
        <c:lblOffset val="100"/>
        <c:noMultiLvlLbl val="0"/>
      </c:catAx>
      <c:valAx>
        <c:axId val="263498337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bg2">
                        <a:lumMod val="10000"/>
                      </a:schemeClr>
                    </a:solidFill>
                  </a:rPr>
                  <a:t>AVG. ERROR (%)</a:t>
                </a:r>
                <a:endParaRPr lang="en-US" altLang="zh-CN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5864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2">
              <a:lumMod val="10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bg2">
                    <a:lumMod val="10000"/>
                  </a:schemeClr>
                </a:solidFill>
              </a:rPr>
              <a:t>Error with different t values</a:t>
            </a:r>
            <a:endParaRPr lang="en-US" altLang="zh-CN">
              <a:solidFill>
                <a:schemeClr val="bg2">
                  <a:lumMod val="1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Sheet1!$B$107:$Y$107</c:f>
              <c:numCache>
                <c:formatCode>0.00_ </c:formatCode>
                <c:ptCount val="24"/>
                <c:pt idx="0" c:formatCode="0.00_ ">
                  <c:v>6</c:v>
                </c:pt>
                <c:pt idx="1" c:formatCode="0.00_ ">
                  <c:v>6.5</c:v>
                </c:pt>
                <c:pt idx="2" c:formatCode="0.00_ ">
                  <c:v>7</c:v>
                </c:pt>
                <c:pt idx="3" c:formatCode="0.00_ ">
                  <c:v>7.5</c:v>
                </c:pt>
                <c:pt idx="4" c:formatCode="0.00_ ">
                  <c:v>8</c:v>
                </c:pt>
                <c:pt idx="5" c:formatCode="0.00_ ">
                  <c:v>8.5</c:v>
                </c:pt>
                <c:pt idx="6" c:formatCode="0.00_ ">
                  <c:v>9</c:v>
                </c:pt>
                <c:pt idx="7" c:formatCode="0.00_ ">
                  <c:v>9.5</c:v>
                </c:pt>
                <c:pt idx="8" c:formatCode="0.00_ ">
                  <c:v>10</c:v>
                </c:pt>
                <c:pt idx="9" c:formatCode="0.00_ ">
                  <c:v>10.5</c:v>
                </c:pt>
                <c:pt idx="10" c:formatCode="0.00_ ">
                  <c:v>11</c:v>
                </c:pt>
                <c:pt idx="11" c:formatCode="0.00_ ">
                  <c:v>11.5</c:v>
                </c:pt>
                <c:pt idx="12" c:formatCode="0.00_ ">
                  <c:v>12</c:v>
                </c:pt>
                <c:pt idx="13" c:formatCode="0.00_ ">
                  <c:v>12.5</c:v>
                </c:pt>
                <c:pt idx="14" c:formatCode="0.00_ ">
                  <c:v>13</c:v>
                </c:pt>
                <c:pt idx="15" c:formatCode="0.00_ ">
                  <c:v>13.5</c:v>
                </c:pt>
                <c:pt idx="16" c:formatCode="0.00_ ">
                  <c:v>14</c:v>
                </c:pt>
                <c:pt idx="17" c:formatCode="0.00_ ">
                  <c:v>14.5</c:v>
                </c:pt>
                <c:pt idx="18" c:formatCode="0.00_ ">
                  <c:v>15</c:v>
                </c:pt>
                <c:pt idx="19" c:formatCode="0.00_ ">
                  <c:v>15.5</c:v>
                </c:pt>
                <c:pt idx="20" c:formatCode="0.00_ ">
                  <c:v>16</c:v>
                </c:pt>
                <c:pt idx="21" c:formatCode="0.00_ ">
                  <c:v>16.5</c:v>
                </c:pt>
                <c:pt idx="22" c:formatCode="0.00_ ">
                  <c:v>17</c:v>
                </c:pt>
                <c:pt idx="23" c:formatCode="0.00_ ">
                  <c:v>17.5</c:v>
                </c:pt>
              </c:numCache>
            </c:numRef>
          </c:cat>
          <c:val>
            <c:numRef>
              <c:f>Sheet1!$B$108:$Y$108</c:f>
              <c:numCache>
                <c:formatCode>0.00_ </c:formatCode>
                <c:ptCount val="24"/>
                <c:pt idx="0">
                  <c:v>2.79312731928596</c:v>
                </c:pt>
                <c:pt idx="1">
                  <c:v>2.17029006830796</c:v>
                </c:pt>
                <c:pt idx="2">
                  <c:v>1.63043270186464</c:v>
                </c:pt>
                <c:pt idx="3">
                  <c:v>1.14329196794925</c:v>
                </c:pt>
                <c:pt idx="4">
                  <c:v>0.704962930818958</c:v>
                </c:pt>
                <c:pt idx="5">
                  <c:v>0.327160397702201</c:v>
                </c:pt>
                <c:pt idx="6">
                  <c:v>-0.0203788834077815</c:v>
                </c:pt>
                <c:pt idx="7">
                  <c:v>-0.297629321147203</c:v>
                </c:pt>
                <c:pt idx="8">
                  <c:v>-0.551450144429777</c:v>
                </c:pt>
                <c:pt idx="9">
                  <c:v>-0.710576275949223</c:v>
                </c:pt>
                <c:pt idx="10">
                  <c:v>-0.816985774940766</c:v>
                </c:pt>
                <c:pt idx="11">
                  <c:v>-0.88922708618273</c:v>
                </c:pt>
                <c:pt idx="12">
                  <c:v>-0.91558540244669</c:v>
                </c:pt>
                <c:pt idx="13">
                  <c:v>-0.9165616363824</c:v>
                </c:pt>
                <c:pt idx="14">
                  <c:v>-0.893132021925543</c:v>
                </c:pt>
                <c:pt idx="15">
                  <c:v>-0.826748114297796</c:v>
                </c:pt>
                <c:pt idx="16">
                  <c:v>-0.739863294020296</c:v>
                </c:pt>
                <c:pt idx="17">
                  <c:v>-0.616857818121823</c:v>
                </c:pt>
                <c:pt idx="18">
                  <c:v>-0.478232599252104</c:v>
                </c:pt>
                <c:pt idx="19">
                  <c:v>-0.330821274961073</c:v>
                </c:pt>
                <c:pt idx="20">
                  <c:v>-0.176576313120133</c:v>
                </c:pt>
                <c:pt idx="21">
                  <c:v>-0.0213551173434828</c:v>
                </c:pt>
                <c:pt idx="22">
                  <c:v>0.139723482047383</c:v>
                </c:pt>
                <c:pt idx="23">
                  <c:v>0.29299220995263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Adirondack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Sheet1!$B$107:$Y$107</c:f>
              <c:numCache>
                <c:formatCode>0.00_ </c:formatCode>
                <c:ptCount val="24"/>
                <c:pt idx="0" c:formatCode="0.00_ ">
                  <c:v>6</c:v>
                </c:pt>
                <c:pt idx="1" c:formatCode="0.00_ ">
                  <c:v>6.5</c:v>
                </c:pt>
                <c:pt idx="2" c:formatCode="0.00_ ">
                  <c:v>7</c:v>
                </c:pt>
                <c:pt idx="3" c:formatCode="0.00_ ">
                  <c:v>7.5</c:v>
                </c:pt>
                <c:pt idx="4" c:formatCode="0.00_ ">
                  <c:v>8</c:v>
                </c:pt>
                <c:pt idx="5" c:formatCode="0.00_ ">
                  <c:v>8.5</c:v>
                </c:pt>
                <c:pt idx="6" c:formatCode="0.00_ ">
                  <c:v>9</c:v>
                </c:pt>
                <c:pt idx="7" c:formatCode="0.00_ ">
                  <c:v>9.5</c:v>
                </c:pt>
                <c:pt idx="8" c:formatCode="0.00_ ">
                  <c:v>10</c:v>
                </c:pt>
                <c:pt idx="9" c:formatCode="0.00_ ">
                  <c:v>10.5</c:v>
                </c:pt>
                <c:pt idx="10" c:formatCode="0.00_ ">
                  <c:v>11</c:v>
                </c:pt>
                <c:pt idx="11" c:formatCode="0.00_ ">
                  <c:v>11.5</c:v>
                </c:pt>
                <c:pt idx="12" c:formatCode="0.00_ ">
                  <c:v>12</c:v>
                </c:pt>
                <c:pt idx="13" c:formatCode="0.00_ ">
                  <c:v>12.5</c:v>
                </c:pt>
                <c:pt idx="14" c:formatCode="0.00_ ">
                  <c:v>13</c:v>
                </c:pt>
                <c:pt idx="15" c:formatCode="0.00_ ">
                  <c:v>13.5</c:v>
                </c:pt>
                <c:pt idx="16" c:formatCode="0.00_ ">
                  <c:v>14</c:v>
                </c:pt>
                <c:pt idx="17" c:formatCode="0.00_ ">
                  <c:v>14.5</c:v>
                </c:pt>
                <c:pt idx="18" c:formatCode="0.00_ ">
                  <c:v>15</c:v>
                </c:pt>
                <c:pt idx="19" c:formatCode="0.00_ ">
                  <c:v>15.5</c:v>
                </c:pt>
                <c:pt idx="20" c:formatCode="0.00_ ">
                  <c:v>16</c:v>
                </c:pt>
                <c:pt idx="21" c:formatCode="0.00_ ">
                  <c:v>16.5</c:v>
                </c:pt>
                <c:pt idx="22" c:formatCode="0.00_ ">
                  <c:v>17</c:v>
                </c:pt>
                <c:pt idx="23" c:formatCode="0.00_ ">
                  <c:v>17.5</c:v>
                </c:pt>
              </c:numCache>
            </c:numRef>
          </c:cat>
          <c:val>
            <c:numRef>
              <c:f>Sheet1!$B$109:$Y$109</c:f>
              <c:numCache>
                <c:formatCode>0.00_ </c:formatCode>
                <c:ptCount val="24"/>
                <c:pt idx="0">
                  <c:v>2.47085654478605</c:v>
                </c:pt>
                <c:pt idx="1">
                  <c:v>2.11877777204732</c:v>
                </c:pt>
                <c:pt idx="2">
                  <c:v>1.7525754955311</c:v>
                </c:pt>
                <c:pt idx="3">
                  <c:v>1.39141732750685</c:v>
                </c:pt>
                <c:pt idx="4">
                  <c:v>1.02723269438742</c:v>
                </c:pt>
                <c:pt idx="5">
                  <c:v>0.691295068822961</c:v>
                </c:pt>
                <c:pt idx="6">
                  <c:v>0.368472125337594</c:v>
                </c:pt>
                <c:pt idx="7">
                  <c:v>0.10416084035895</c:v>
                </c:pt>
                <c:pt idx="8">
                  <c:v>-0.110718181398497</c:v>
                </c:pt>
                <c:pt idx="9">
                  <c:v>-0.281209048426707</c:v>
                </c:pt>
                <c:pt idx="10">
                  <c:v>-0.413364690916029</c:v>
                </c:pt>
                <c:pt idx="11">
                  <c:v>-0.520299790945557</c:v>
                </c:pt>
                <c:pt idx="12">
                  <c:v>-0.599996705118507</c:v>
                </c:pt>
                <c:pt idx="13">
                  <c:v>-0.657499541926838</c:v>
                </c:pt>
                <c:pt idx="14">
                  <c:v>-0.701887696656075</c:v>
                </c:pt>
                <c:pt idx="15">
                  <c:v>-0.726099417417478</c:v>
                </c:pt>
                <c:pt idx="16">
                  <c:v>-0.742240564591746</c:v>
                </c:pt>
                <c:pt idx="17">
                  <c:v>-0.752328781575664</c:v>
                </c:pt>
                <c:pt idx="18">
                  <c:v>-0.75535524667084</c:v>
                </c:pt>
                <c:pt idx="19">
                  <c:v>-0.752328781575664</c:v>
                </c:pt>
                <c:pt idx="20">
                  <c:v>-0.74425820798853</c:v>
                </c:pt>
                <c:pt idx="21">
                  <c:v>-0.734169991004612</c:v>
                </c:pt>
                <c:pt idx="22">
                  <c:v>-0.723072952322303</c:v>
                </c:pt>
                <c:pt idx="23">
                  <c:v>-0.709958270243209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Jadeplant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Sheet1!$B$107:$Y$107</c:f>
              <c:numCache>
                <c:formatCode>0.00_ </c:formatCode>
                <c:ptCount val="24"/>
                <c:pt idx="0" c:formatCode="0.00_ ">
                  <c:v>6</c:v>
                </c:pt>
                <c:pt idx="1" c:formatCode="0.00_ ">
                  <c:v>6.5</c:v>
                </c:pt>
                <c:pt idx="2" c:formatCode="0.00_ ">
                  <c:v>7</c:v>
                </c:pt>
                <c:pt idx="3" c:formatCode="0.00_ ">
                  <c:v>7.5</c:v>
                </c:pt>
                <c:pt idx="4" c:formatCode="0.00_ ">
                  <c:v>8</c:v>
                </c:pt>
                <c:pt idx="5" c:formatCode="0.00_ ">
                  <c:v>8.5</c:v>
                </c:pt>
                <c:pt idx="6" c:formatCode="0.00_ ">
                  <c:v>9</c:v>
                </c:pt>
                <c:pt idx="7" c:formatCode="0.00_ ">
                  <c:v>9.5</c:v>
                </c:pt>
                <c:pt idx="8" c:formatCode="0.00_ ">
                  <c:v>10</c:v>
                </c:pt>
                <c:pt idx="9" c:formatCode="0.00_ ">
                  <c:v>10.5</c:v>
                </c:pt>
                <c:pt idx="10" c:formatCode="0.00_ ">
                  <c:v>11</c:v>
                </c:pt>
                <c:pt idx="11" c:formatCode="0.00_ ">
                  <c:v>11.5</c:v>
                </c:pt>
                <c:pt idx="12" c:formatCode="0.00_ ">
                  <c:v>12</c:v>
                </c:pt>
                <c:pt idx="13" c:formatCode="0.00_ ">
                  <c:v>12.5</c:v>
                </c:pt>
                <c:pt idx="14" c:formatCode="0.00_ ">
                  <c:v>13</c:v>
                </c:pt>
                <c:pt idx="15" c:formatCode="0.00_ ">
                  <c:v>13.5</c:v>
                </c:pt>
                <c:pt idx="16" c:formatCode="0.00_ ">
                  <c:v>14</c:v>
                </c:pt>
                <c:pt idx="17" c:formatCode="0.00_ ">
                  <c:v>14.5</c:v>
                </c:pt>
                <c:pt idx="18" c:formatCode="0.00_ ">
                  <c:v>15</c:v>
                </c:pt>
                <c:pt idx="19" c:formatCode="0.00_ ">
                  <c:v>15.5</c:v>
                </c:pt>
                <c:pt idx="20" c:formatCode="0.00_ ">
                  <c:v>16</c:v>
                </c:pt>
                <c:pt idx="21" c:formatCode="0.00_ ">
                  <c:v>16.5</c:v>
                </c:pt>
                <c:pt idx="22" c:formatCode="0.00_ ">
                  <c:v>17</c:v>
                </c:pt>
                <c:pt idx="23" c:formatCode="0.00_ ">
                  <c:v>17.5</c:v>
                </c:pt>
              </c:numCache>
            </c:numRef>
          </c:cat>
          <c:val>
            <c:numRef>
              <c:f>Sheet1!$B$110:$Y$110</c:f>
              <c:numCache>
                <c:formatCode>0.00_ </c:formatCode>
                <c:ptCount val="24"/>
                <c:pt idx="0">
                  <c:v>-1.61793508079215</c:v>
                </c:pt>
                <c:pt idx="1">
                  <c:v>-1.51639662815779</c:v>
                </c:pt>
                <c:pt idx="2">
                  <c:v>-1.39348165917936</c:v>
                </c:pt>
                <c:pt idx="3">
                  <c:v>-1.23850191568482</c:v>
                </c:pt>
                <c:pt idx="4">
                  <c:v>-1.09955455944834</c:v>
                </c:pt>
                <c:pt idx="5">
                  <c:v>-0.944574815953796</c:v>
                </c:pt>
                <c:pt idx="6">
                  <c:v>-0.816315717889352</c:v>
                </c:pt>
                <c:pt idx="7">
                  <c:v>-0.677368361652864</c:v>
                </c:pt>
                <c:pt idx="8">
                  <c:v>-0.527732747244342</c:v>
                </c:pt>
                <c:pt idx="9">
                  <c:v>-0.367408874663785</c:v>
                </c:pt>
                <c:pt idx="10">
                  <c:v>-0.207085002083227</c:v>
                </c:pt>
                <c:pt idx="11">
                  <c:v>-0.0521052585886836</c:v>
                </c:pt>
                <c:pt idx="12">
                  <c:v>0.0868420976477997</c:v>
                </c:pt>
                <c:pt idx="13">
                  <c:v>0.231133582970301</c:v>
                </c:pt>
                <c:pt idx="14">
                  <c:v>0.380769197378823</c:v>
                </c:pt>
                <c:pt idx="15">
                  <c:v>0.535748940873363</c:v>
                </c:pt>
                <c:pt idx="16">
                  <c:v>0.664008038937811</c:v>
                </c:pt>
                <c:pt idx="17">
                  <c:v>0.808299524260316</c:v>
                </c:pt>
                <c:pt idx="18">
                  <c:v>0.947246880496799</c:v>
                </c:pt>
                <c:pt idx="19">
                  <c:v>1.09688249490532</c:v>
                </c:pt>
                <c:pt idx="20">
                  <c:v>1.22514159296977</c:v>
                </c:pt>
                <c:pt idx="21">
                  <c:v>1.35874482012023</c:v>
                </c:pt>
                <c:pt idx="22">
                  <c:v>1.49769217635672</c:v>
                </c:pt>
                <c:pt idx="23">
                  <c:v>1.62595127442116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Sheet1!$A$111</c:f>
              <c:strCache>
                <c:ptCount val="1"/>
                <c:pt idx="0">
                  <c:v>Motorcycle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Sheet1!$B$107:$Y$107</c:f>
              <c:numCache>
                <c:formatCode>0.00_ </c:formatCode>
                <c:ptCount val="24"/>
                <c:pt idx="0" c:formatCode="0.00_ ">
                  <c:v>6</c:v>
                </c:pt>
                <c:pt idx="1" c:formatCode="0.00_ ">
                  <c:v>6.5</c:v>
                </c:pt>
                <c:pt idx="2" c:formatCode="0.00_ ">
                  <c:v>7</c:v>
                </c:pt>
                <c:pt idx="3" c:formatCode="0.00_ ">
                  <c:v>7.5</c:v>
                </c:pt>
                <c:pt idx="4" c:formatCode="0.00_ ">
                  <c:v>8</c:v>
                </c:pt>
                <c:pt idx="5" c:formatCode="0.00_ ">
                  <c:v>8.5</c:v>
                </c:pt>
                <c:pt idx="6" c:formatCode="0.00_ ">
                  <c:v>9</c:v>
                </c:pt>
                <c:pt idx="7" c:formatCode="0.00_ ">
                  <c:v>9.5</c:v>
                </c:pt>
                <c:pt idx="8" c:formatCode="0.00_ ">
                  <c:v>10</c:v>
                </c:pt>
                <c:pt idx="9" c:formatCode="0.00_ ">
                  <c:v>10.5</c:v>
                </c:pt>
                <c:pt idx="10" c:formatCode="0.00_ ">
                  <c:v>11</c:v>
                </c:pt>
                <c:pt idx="11" c:formatCode="0.00_ ">
                  <c:v>11.5</c:v>
                </c:pt>
                <c:pt idx="12" c:formatCode="0.00_ ">
                  <c:v>12</c:v>
                </c:pt>
                <c:pt idx="13" c:formatCode="0.00_ ">
                  <c:v>12.5</c:v>
                </c:pt>
                <c:pt idx="14" c:formatCode="0.00_ ">
                  <c:v>13</c:v>
                </c:pt>
                <c:pt idx="15" c:formatCode="0.00_ ">
                  <c:v>13.5</c:v>
                </c:pt>
                <c:pt idx="16" c:formatCode="0.00_ ">
                  <c:v>14</c:v>
                </c:pt>
                <c:pt idx="17" c:formatCode="0.00_ ">
                  <c:v>14.5</c:v>
                </c:pt>
                <c:pt idx="18" c:formatCode="0.00_ ">
                  <c:v>15</c:v>
                </c:pt>
                <c:pt idx="19" c:formatCode="0.00_ ">
                  <c:v>15.5</c:v>
                </c:pt>
                <c:pt idx="20" c:formatCode="0.00_ ">
                  <c:v>16</c:v>
                </c:pt>
                <c:pt idx="21" c:formatCode="0.00_ ">
                  <c:v>16.5</c:v>
                </c:pt>
                <c:pt idx="22" c:formatCode="0.00_ ">
                  <c:v>17</c:v>
                </c:pt>
                <c:pt idx="23" c:formatCode="0.00_ ">
                  <c:v>17.5</c:v>
                </c:pt>
              </c:numCache>
            </c:numRef>
          </c:cat>
          <c:val>
            <c:numRef>
              <c:f>Sheet1!$B$111:$Y$111</c:f>
              <c:numCache>
                <c:formatCode>0.00_ </c:formatCode>
                <c:ptCount val="24"/>
                <c:pt idx="0">
                  <c:v>-1.23585238179351</c:v>
                </c:pt>
                <c:pt idx="1">
                  <c:v>-1.44973154753268</c:v>
                </c:pt>
                <c:pt idx="2">
                  <c:v>-1.46500863079977</c:v>
                </c:pt>
                <c:pt idx="3">
                  <c:v>-1.41153883936497</c:v>
                </c:pt>
                <c:pt idx="4">
                  <c:v>-1.2893221732283</c:v>
                </c:pt>
                <c:pt idx="5">
                  <c:v>-1.12891279892392</c:v>
                </c:pt>
                <c:pt idx="6">
                  <c:v>-0.937949258085364</c:v>
                </c:pt>
                <c:pt idx="7">
                  <c:v>-0.739347175613268</c:v>
                </c:pt>
                <c:pt idx="8">
                  <c:v>-0.533106551507631</c:v>
                </c:pt>
                <c:pt idx="9">
                  <c:v>-0.342143010669078</c:v>
                </c:pt>
                <c:pt idx="10">
                  <c:v>-0.158818011464068</c:v>
                </c:pt>
                <c:pt idx="11">
                  <c:v>0.0321455293744849</c:v>
                </c:pt>
                <c:pt idx="12">
                  <c:v>0.19255490367887</c:v>
                </c:pt>
                <c:pt idx="13">
                  <c:v>0.337687194716171</c:v>
                </c:pt>
                <c:pt idx="14">
                  <c:v>0.475180944119929</c:v>
                </c:pt>
                <c:pt idx="15">
                  <c:v>0.612674693523687</c:v>
                </c:pt>
                <c:pt idx="16">
                  <c:v>0.734891359660361</c:v>
                </c:pt>
                <c:pt idx="17">
                  <c:v>0.864746567430576</c:v>
                </c:pt>
                <c:pt idx="18">
                  <c:v>0.98696323356725</c:v>
                </c:pt>
                <c:pt idx="19">
                  <c:v>1.10154135807038</c:v>
                </c:pt>
                <c:pt idx="20">
                  <c:v>1.19320385767289</c:v>
                </c:pt>
                <c:pt idx="21">
                  <c:v>1.28486635727539</c:v>
                </c:pt>
                <c:pt idx="22">
                  <c:v>1.38416739851144</c:v>
                </c:pt>
                <c:pt idx="23">
                  <c:v>1.49110698138103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Sheet1!$A$112</c:f>
              <c:strCache>
                <c:ptCount val="1"/>
                <c:pt idx="0">
                  <c:v>Piano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Sheet1!$B$107:$Y$107</c:f>
              <c:numCache>
                <c:formatCode>0.00_ </c:formatCode>
                <c:ptCount val="24"/>
                <c:pt idx="0" c:formatCode="0.00_ ">
                  <c:v>6</c:v>
                </c:pt>
                <c:pt idx="1" c:formatCode="0.00_ ">
                  <c:v>6.5</c:v>
                </c:pt>
                <c:pt idx="2" c:formatCode="0.00_ ">
                  <c:v>7</c:v>
                </c:pt>
                <c:pt idx="3" c:formatCode="0.00_ ">
                  <c:v>7.5</c:v>
                </c:pt>
                <c:pt idx="4" c:formatCode="0.00_ ">
                  <c:v>8</c:v>
                </c:pt>
                <c:pt idx="5" c:formatCode="0.00_ ">
                  <c:v>8.5</c:v>
                </c:pt>
                <c:pt idx="6" c:formatCode="0.00_ ">
                  <c:v>9</c:v>
                </c:pt>
                <c:pt idx="7" c:formatCode="0.00_ ">
                  <c:v>9.5</c:v>
                </c:pt>
                <c:pt idx="8" c:formatCode="0.00_ ">
                  <c:v>10</c:v>
                </c:pt>
                <c:pt idx="9" c:formatCode="0.00_ ">
                  <c:v>10.5</c:v>
                </c:pt>
                <c:pt idx="10" c:formatCode="0.00_ ">
                  <c:v>11</c:v>
                </c:pt>
                <c:pt idx="11" c:formatCode="0.00_ ">
                  <c:v>11.5</c:v>
                </c:pt>
                <c:pt idx="12" c:formatCode="0.00_ ">
                  <c:v>12</c:v>
                </c:pt>
                <c:pt idx="13" c:formatCode="0.00_ ">
                  <c:v>12.5</c:v>
                </c:pt>
                <c:pt idx="14" c:formatCode="0.00_ ">
                  <c:v>13</c:v>
                </c:pt>
                <c:pt idx="15" c:formatCode="0.00_ ">
                  <c:v>13.5</c:v>
                </c:pt>
                <c:pt idx="16" c:formatCode="0.00_ ">
                  <c:v>14</c:v>
                </c:pt>
                <c:pt idx="17" c:formatCode="0.00_ ">
                  <c:v>14.5</c:v>
                </c:pt>
                <c:pt idx="18" c:formatCode="0.00_ ">
                  <c:v>15</c:v>
                </c:pt>
                <c:pt idx="19" c:formatCode="0.00_ ">
                  <c:v>15.5</c:v>
                </c:pt>
                <c:pt idx="20" c:formatCode="0.00_ ">
                  <c:v>16</c:v>
                </c:pt>
                <c:pt idx="21" c:formatCode="0.00_ ">
                  <c:v>16.5</c:v>
                </c:pt>
                <c:pt idx="22" c:formatCode="0.00_ ">
                  <c:v>17</c:v>
                </c:pt>
                <c:pt idx="23" c:formatCode="0.00_ ">
                  <c:v>17.5</c:v>
                </c:pt>
              </c:numCache>
            </c:numRef>
          </c:cat>
          <c:val>
            <c:numRef>
              <c:f>Sheet1!$B$112:$Y$112</c:f>
              <c:numCache>
                <c:formatCode>0.00_ </c:formatCode>
                <c:ptCount val="24"/>
                <c:pt idx="0">
                  <c:v>-1.6315804240933</c:v>
                </c:pt>
                <c:pt idx="1">
                  <c:v>-1.5326551268009</c:v>
                </c:pt>
                <c:pt idx="2">
                  <c:v>-1.39251095563668</c:v>
                </c:pt>
                <c:pt idx="3">
                  <c:v>-1.27709810879556</c:v>
                </c:pt>
                <c:pt idx="4">
                  <c:v>-1.1204663880826</c:v>
                </c:pt>
                <c:pt idx="5">
                  <c:v>-0.988565991692741</c:v>
                </c:pt>
                <c:pt idx="6">
                  <c:v>-0.831934270979782</c:v>
                </c:pt>
                <c:pt idx="7">
                  <c:v>-0.667058775492464</c:v>
                </c:pt>
                <c:pt idx="8">
                  <c:v>-0.50218328000514</c:v>
                </c:pt>
                <c:pt idx="9">
                  <c:v>-0.337307784517822</c:v>
                </c:pt>
                <c:pt idx="10">
                  <c:v>-0.180676063804862</c:v>
                </c:pt>
                <c:pt idx="11">
                  <c:v>-0.0487756674150077</c:v>
                </c:pt>
                <c:pt idx="12">
                  <c:v>0.107856053297946</c:v>
                </c:pt>
                <c:pt idx="13">
                  <c:v>0.27273154878527</c:v>
                </c:pt>
                <c:pt idx="14">
                  <c:v>0.429363269498224</c:v>
                </c:pt>
                <c:pt idx="15">
                  <c:v>0.561263665888084</c:v>
                </c:pt>
                <c:pt idx="16">
                  <c:v>0.701407837052309</c:v>
                </c:pt>
                <c:pt idx="17">
                  <c:v>0.833308233442163</c:v>
                </c:pt>
                <c:pt idx="18">
                  <c:v>0.965208629832023</c:v>
                </c:pt>
                <c:pt idx="19">
                  <c:v>1.09710902622188</c:v>
                </c:pt>
                <c:pt idx="20">
                  <c:v>1.22076564783737</c:v>
                </c:pt>
                <c:pt idx="21">
                  <c:v>1.32793471990413</c:v>
                </c:pt>
                <c:pt idx="22">
                  <c:v>1.44334756674525</c:v>
                </c:pt>
                <c:pt idx="23">
                  <c:v>1.55051663881201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Sheet1!$A$113</c:f>
              <c:strCache>
                <c:ptCount val="1"/>
                <c:pt idx="0">
                  <c:v>Pipes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Sheet1!$B$107:$Y$107</c:f>
              <c:numCache>
                <c:formatCode>0.00_ </c:formatCode>
                <c:ptCount val="24"/>
                <c:pt idx="0" c:formatCode="0.00_ ">
                  <c:v>6</c:v>
                </c:pt>
                <c:pt idx="1" c:formatCode="0.00_ ">
                  <c:v>6.5</c:v>
                </c:pt>
                <c:pt idx="2" c:formatCode="0.00_ ">
                  <c:v>7</c:v>
                </c:pt>
                <c:pt idx="3" c:formatCode="0.00_ ">
                  <c:v>7.5</c:v>
                </c:pt>
                <c:pt idx="4" c:formatCode="0.00_ ">
                  <c:v>8</c:v>
                </c:pt>
                <c:pt idx="5" c:formatCode="0.00_ ">
                  <c:v>8.5</c:v>
                </c:pt>
                <c:pt idx="6" c:formatCode="0.00_ ">
                  <c:v>9</c:v>
                </c:pt>
                <c:pt idx="7" c:formatCode="0.00_ ">
                  <c:v>9.5</c:v>
                </c:pt>
                <c:pt idx="8" c:formatCode="0.00_ ">
                  <c:v>10</c:v>
                </c:pt>
                <c:pt idx="9" c:formatCode="0.00_ ">
                  <c:v>10.5</c:v>
                </c:pt>
                <c:pt idx="10" c:formatCode="0.00_ ">
                  <c:v>11</c:v>
                </c:pt>
                <c:pt idx="11" c:formatCode="0.00_ ">
                  <c:v>11.5</c:v>
                </c:pt>
                <c:pt idx="12" c:formatCode="0.00_ ">
                  <c:v>12</c:v>
                </c:pt>
                <c:pt idx="13" c:formatCode="0.00_ ">
                  <c:v>12.5</c:v>
                </c:pt>
                <c:pt idx="14" c:formatCode="0.00_ ">
                  <c:v>13</c:v>
                </c:pt>
                <c:pt idx="15" c:formatCode="0.00_ ">
                  <c:v>13.5</c:v>
                </c:pt>
                <c:pt idx="16" c:formatCode="0.00_ ">
                  <c:v>14</c:v>
                </c:pt>
                <c:pt idx="17" c:formatCode="0.00_ ">
                  <c:v>14.5</c:v>
                </c:pt>
                <c:pt idx="18" c:formatCode="0.00_ ">
                  <c:v>15</c:v>
                </c:pt>
                <c:pt idx="19" c:formatCode="0.00_ ">
                  <c:v>15.5</c:v>
                </c:pt>
                <c:pt idx="20" c:formatCode="0.00_ ">
                  <c:v>16</c:v>
                </c:pt>
                <c:pt idx="21" c:formatCode="0.00_ ">
                  <c:v>16.5</c:v>
                </c:pt>
                <c:pt idx="22" c:formatCode="0.00_ ">
                  <c:v>17</c:v>
                </c:pt>
                <c:pt idx="23" c:formatCode="0.00_ ">
                  <c:v>17.5</c:v>
                </c:pt>
              </c:numCache>
            </c:numRef>
          </c:cat>
          <c:val>
            <c:numRef>
              <c:f>Sheet1!$B$113:$Y$113</c:f>
              <c:numCache>
                <c:formatCode>0.00_ </c:formatCode>
                <c:ptCount val="24"/>
                <c:pt idx="0">
                  <c:v>0.501293722496214</c:v>
                </c:pt>
                <c:pt idx="1">
                  <c:v>-0.0830167948082816</c:v>
                </c:pt>
                <c:pt idx="2">
                  <c:v>-0.504486676142673</c:v>
                </c:pt>
                <c:pt idx="3">
                  <c:v>-0.830167948082884</c:v>
                </c:pt>
                <c:pt idx="4">
                  <c:v>-1.04090288875008</c:v>
                </c:pt>
                <c:pt idx="5">
                  <c:v>-1.17500694190193</c:v>
                </c:pt>
                <c:pt idx="6">
                  <c:v>-1.22290124659902</c:v>
                </c:pt>
                <c:pt idx="7">
                  <c:v>-1.22290124659902</c:v>
                </c:pt>
                <c:pt idx="8">
                  <c:v>-1.16542808096251</c:v>
                </c:pt>
                <c:pt idx="9">
                  <c:v>-1.02174516687124</c:v>
                </c:pt>
                <c:pt idx="10">
                  <c:v>-0.84932566996172</c:v>
                </c:pt>
                <c:pt idx="11">
                  <c:v>-0.629011868355106</c:v>
                </c:pt>
                <c:pt idx="12">
                  <c:v>-0.408698066748492</c:v>
                </c:pt>
                <c:pt idx="13">
                  <c:v>-0.207541987020718</c:v>
                </c:pt>
                <c:pt idx="14">
                  <c:v>-0.0063859072929395</c:v>
                </c:pt>
                <c:pt idx="15">
                  <c:v>0.204349033374255</c:v>
                </c:pt>
                <c:pt idx="16">
                  <c:v>0.453399417799123</c:v>
                </c:pt>
                <c:pt idx="17">
                  <c:v>0.673713219405737</c:v>
                </c:pt>
                <c:pt idx="18">
                  <c:v>0.884448160072931</c:v>
                </c:pt>
                <c:pt idx="19">
                  <c:v>1.10476196167954</c:v>
                </c:pt>
                <c:pt idx="20">
                  <c:v>1.33465462422558</c:v>
                </c:pt>
                <c:pt idx="21">
                  <c:v>1.54538956489277</c:v>
                </c:pt>
                <c:pt idx="22">
                  <c:v>1.72738792274171</c:v>
                </c:pt>
                <c:pt idx="23">
                  <c:v>1.93812286340891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Sheet1!$A$114</c:f>
              <c:strCache>
                <c:ptCount val="1"/>
                <c:pt idx="0">
                  <c:v>Playroom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Sheet1!$B$107:$Y$107</c:f>
              <c:numCache>
                <c:formatCode>0.00_ </c:formatCode>
                <c:ptCount val="24"/>
                <c:pt idx="0" c:formatCode="0.00_ ">
                  <c:v>6</c:v>
                </c:pt>
                <c:pt idx="1" c:formatCode="0.00_ ">
                  <c:v>6.5</c:v>
                </c:pt>
                <c:pt idx="2" c:formatCode="0.00_ ">
                  <c:v>7</c:v>
                </c:pt>
                <c:pt idx="3" c:formatCode="0.00_ ">
                  <c:v>7.5</c:v>
                </c:pt>
                <c:pt idx="4" c:formatCode="0.00_ ">
                  <c:v>8</c:v>
                </c:pt>
                <c:pt idx="5" c:formatCode="0.00_ ">
                  <c:v>8.5</c:v>
                </c:pt>
                <c:pt idx="6" c:formatCode="0.00_ ">
                  <c:v>9</c:v>
                </c:pt>
                <c:pt idx="7" c:formatCode="0.00_ ">
                  <c:v>9.5</c:v>
                </c:pt>
                <c:pt idx="8" c:formatCode="0.00_ ">
                  <c:v>10</c:v>
                </c:pt>
                <c:pt idx="9" c:formatCode="0.00_ ">
                  <c:v>10.5</c:v>
                </c:pt>
                <c:pt idx="10" c:formatCode="0.00_ ">
                  <c:v>11</c:v>
                </c:pt>
                <c:pt idx="11" c:formatCode="0.00_ ">
                  <c:v>11.5</c:v>
                </c:pt>
                <c:pt idx="12" c:formatCode="0.00_ ">
                  <c:v>12</c:v>
                </c:pt>
                <c:pt idx="13" c:formatCode="0.00_ ">
                  <c:v>12.5</c:v>
                </c:pt>
                <c:pt idx="14" c:formatCode="0.00_ ">
                  <c:v>13</c:v>
                </c:pt>
                <c:pt idx="15" c:formatCode="0.00_ ">
                  <c:v>13.5</c:v>
                </c:pt>
                <c:pt idx="16" c:formatCode="0.00_ ">
                  <c:v>14</c:v>
                </c:pt>
                <c:pt idx="17" c:formatCode="0.00_ ">
                  <c:v>14.5</c:v>
                </c:pt>
                <c:pt idx="18" c:formatCode="0.00_ ">
                  <c:v>15</c:v>
                </c:pt>
                <c:pt idx="19" c:formatCode="0.00_ ">
                  <c:v>15.5</c:v>
                </c:pt>
                <c:pt idx="20" c:formatCode="0.00_ ">
                  <c:v>16</c:v>
                </c:pt>
                <c:pt idx="21" c:formatCode="0.00_ ">
                  <c:v>16.5</c:v>
                </c:pt>
                <c:pt idx="22" c:formatCode="0.00_ ">
                  <c:v>17</c:v>
                </c:pt>
                <c:pt idx="23" c:formatCode="0.00_ ">
                  <c:v>17.5</c:v>
                </c:pt>
              </c:numCache>
            </c:numRef>
          </c:cat>
          <c:val>
            <c:numRef>
              <c:f>Sheet1!$B$114:$Y$114</c:f>
              <c:numCache>
                <c:formatCode>0.00_ </c:formatCode>
                <c:ptCount val="24"/>
                <c:pt idx="0">
                  <c:v>1.95164864748195</c:v>
                </c:pt>
                <c:pt idx="1">
                  <c:v>1.77046329904553</c:v>
                </c:pt>
                <c:pt idx="2">
                  <c:v>1.5802637541695</c:v>
                </c:pt>
                <c:pt idx="3">
                  <c:v>1.38105001285384</c:v>
                </c:pt>
                <c:pt idx="4">
                  <c:v>1.17642775367441</c:v>
                </c:pt>
                <c:pt idx="5">
                  <c:v>0.972706914138938</c:v>
                </c:pt>
                <c:pt idx="6">
                  <c:v>0.767183235315543</c:v>
                </c:pt>
                <c:pt idx="7">
                  <c:v>0.554448199340451</c:v>
                </c:pt>
                <c:pt idx="8">
                  <c:v>0.316473413334416</c:v>
                </c:pt>
                <c:pt idx="9">
                  <c:v>0.114555413086871</c:v>
                </c:pt>
                <c:pt idx="10">
                  <c:v>-0.0738412925012409</c:v>
                </c:pt>
                <c:pt idx="11">
                  <c:v>-0.255026640937654</c:v>
                </c:pt>
                <c:pt idx="12">
                  <c:v>-0.4091694000552</c:v>
                </c:pt>
                <c:pt idx="13">
                  <c:v>-0.551593703801236</c:v>
                </c:pt>
                <c:pt idx="14">
                  <c:v>-0.680496712887838</c:v>
                </c:pt>
                <c:pt idx="15">
                  <c:v>-0.783258552299536</c:v>
                </c:pt>
                <c:pt idx="16">
                  <c:v>-0.863484900612176</c:v>
                </c:pt>
                <c:pt idx="17">
                  <c:v>-0.919372918537836</c:v>
                </c:pt>
                <c:pt idx="18">
                  <c:v>-0.957232543584251</c:v>
                </c:pt>
                <c:pt idx="19">
                  <c:v>-0.987880811478968</c:v>
                </c:pt>
                <c:pt idx="20">
                  <c:v>-1.01131772222199</c:v>
                </c:pt>
                <c:pt idx="21">
                  <c:v>-1.02393759723746</c:v>
                </c:pt>
                <c:pt idx="22">
                  <c:v>-1.03114895438916</c:v>
                </c:pt>
                <c:pt idx="23">
                  <c:v>-1.03745889189689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Sheet1!$A$115</c:f>
              <c:strCache>
                <c:ptCount val="1"/>
                <c:pt idx="0">
                  <c:v>Playtable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Sheet1!$B$107:$Y$107</c:f>
              <c:numCache>
                <c:formatCode>0.00_ </c:formatCode>
                <c:ptCount val="24"/>
                <c:pt idx="0" c:formatCode="0.00_ ">
                  <c:v>6</c:v>
                </c:pt>
                <c:pt idx="1" c:formatCode="0.00_ ">
                  <c:v>6.5</c:v>
                </c:pt>
                <c:pt idx="2" c:formatCode="0.00_ ">
                  <c:v>7</c:v>
                </c:pt>
                <c:pt idx="3" c:formatCode="0.00_ ">
                  <c:v>7.5</c:v>
                </c:pt>
                <c:pt idx="4" c:formatCode="0.00_ ">
                  <c:v>8</c:v>
                </c:pt>
                <c:pt idx="5" c:formatCode="0.00_ ">
                  <c:v>8.5</c:v>
                </c:pt>
                <c:pt idx="6" c:formatCode="0.00_ ">
                  <c:v>9</c:v>
                </c:pt>
                <c:pt idx="7" c:formatCode="0.00_ ">
                  <c:v>9.5</c:v>
                </c:pt>
                <c:pt idx="8" c:formatCode="0.00_ ">
                  <c:v>10</c:v>
                </c:pt>
                <c:pt idx="9" c:formatCode="0.00_ ">
                  <c:v>10.5</c:v>
                </c:pt>
                <c:pt idx="10" c:formatCode="0.00_ ">
                  <c:v>11</c:v>
                </c:pt>
                <c:pt idx="11" c:formatCode="0.00_ ">
                  <c:v>11.5</c:v>
                </c:pt>
                <c:pt idx="12" c:formatCode="0.00_ ">
                  <c:v>12</c:v>
                </c:pt>
                <c:pt idx="13" c:formatCode="0.00_ ">
                  <c:v>12.5</c:v>
                </c:pt>
                <c:pt idx="14" c:formatCode="0.00_ ">
                  <c:v>13</c:v>
                </c:pt>
                <c:pt idx="15" c:formatCode="0.00_ ">
                  <c:v>13.5</c:v>
                </c:pt>
                <c:pt idx="16" c:formatCode="0.00_ ">
                  <c:v>14</c:v>
                </c:pt>
                <c:pt idx="17" c:formatCode="0.00_ ">
                  <c:v>14.5</c:v>
                </c:pt>
                <c:pt idx="18" c:formatCode="0.00_ ">
                  <c:v>15</c:v>
                </c:pt>
                <c:pt idx="19" c:formatCode="0.00_ ">
                  <c:v>15.5</c:v>
                </c:pt>
                <c:pt idx="20" c:formatCode="0.00_ ">
                  <c:v>16</c:v>
                </c:pt>
                <c:pt idx="21" c:formatCode="0.00_ ">
                  <c:v>16.5</c:v>
                </c:pt>
                <c:pt idx="22" c:formatCode="0.00_ ">
                  <c:v>17</c:v>
                </c:pt>
                <c:pt idx="23" c:formatCode="0.00_ ">
                  <c:v>17.5</c:v>
                </c:pt>
              </c:numCache>
            </c:numRef>
          </c:cat>
          <c:val>
            <c:numRef>
              <c:f>Sheet1!$B$115:$Y$115</c:f>
              <c:numCache>
                <c:formatCode>0.00_ </c:formatCode>
                <c:ptCount val="24"/>
                <c:pt idx="0">
                  <c:v>-0.374457530916057</c:v>
                </c:pt>
                <c:pt idx="1">
                  <c:v>-0.632046150909281</c:v>
                </c:pt>
                <c:pt idx="2">
                  <c:v>-0.846703334236958</c:v>
                </c:pt>
                <c:pt idx="3">
                  <c:v>-0.97549764423356</c:v>
                </c:pt>
                <c:pt idx="4">
                  <c:v>-1.06136051756463</c:v>
                </c:pt>
                <c:pt idx="5">
                  <c:v>-1.03273955978761</c:v>
                </c:pt>
                <c:pt idx="6">
                  <c:v>-1.03273955978761</c:v>
                </c:pt>
                <c:pt idx="7">
                  <c:v>-0.989808123122079</c:v>
                </c:pt>
                <c:pt idx="8">
                  <c:v>-0.946876686456542</c:v>
                </c:pt>
                <c:pt idx="9">
                  <c:v>-0.832392855348439</c:v>
                </c:pt>
                <c:pt idx="10">
                  <c:v>-0.703598545351837</c:v>
                </c:pt>
                <c:pt idx="11">
                  <c:v>-0.517562319801178</c:v>
                </c:pt>
                <c:pt idx="12">
                  <c:v>-0.33152609425053</c:v>
                </c:pt>
                <c:pt idx="13">
                  <c:v>-0.15980034758838</c:v>
                </c:pt>
                <c:pt idx="14">
                  <c:v>-0.00238507981474982</c:v>
                </c:pt>
                <c:pt idx="15">
                  <c:v>0.226582582401436</c:v>
                </c:pt>
                <c:pt idx="16">
                  <c:v>0.469860723506141</c:v>
                </c:pt>
                <c:pt idx="17">
                  <c:v>0.713138864610846</c:v>
                </c:pt>
                <c:pt idx="18">
                  <c:v>0.985037963492569</c:v>
                </c:pt>
                <c:pt idx="19">
                  <c:v>1.19969514682025</c:v>
                </c:pt>
                <c:pt idx="20">
                  <c:v>1.44297328792495</c:v>
                </c:pt>
                <c:pt idx="21">
                  <c:v>1.61469903458709</c:v>
                </c:pt>
                <c:pt idx="22">
                  <c:v>1.81504573902626</c:v>
                </c:pt>
                <c:pt idx="23">
                  <c:v>1.97246100679989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Sheet1!$A$116</c:f>
              <c:strCache>
                <c:ptCount val="1"/>
                <c:pt idx="0">
                  <c:v>PlaytableP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Sheet1!$B$107:$Y$107</c:f>
              <c:numCache>
                <c:formatCode>0.00_ </c:formatCode>
                <c:ptCount val="24"/>
                <c:pt idx="0" c:formatCode="0.00_ ">
                  <c:v>6</c:v>
                </c:pt>
                <c:pt idx="1" c:formatCode="0.00_ ">
                  <c:v>6.5</c:v>
                </c:pt>
                <c:pt idx="2" c:formatCode="0.00_ ">
                  <c:v>7</c:v>
                </c:pt>
                <c:pt idx="3" c:formatCode="0.00_ ">
                  <c:v>7.5</c:v>
                </c:pt>
                <c:pt idx="4" c:formatCode="0.00_ ">
                  <c:v>8</c:v>
                </c:pt>
                <c:pt idx="5" c:formatCode="0.00_ ">
                  <c:v>8.5</c:v>
                </c:pt>
                <c:pt idx="6" c:formatCode="0.00_ ">
                  <c:v>9</c:v>
                </c:pt>
                <c:pt idx="7" c:formatCode="0.00_ ">
                  <c:v>9.5</c:v>
                </c:pt>
                <c:pt idx="8" c:formatCode="0.00_ ">
                  <c:v>10</c:v>
                </c:pt>
                <c:pt idx="9" c:formatCode="0.00_ ">
                  <c:v>10.5</c:v>
                </c:pt>
                <c:pt idx="10" c:formatCode="0.00_ ">
                  <c:v>11</c:v>
                </c:pt>
                <c:pt idx="11" c:formatCode="0.00_ ">
                  <c:v>11.5</c:v>
                </c:pt>
                <c:pt idx="12" c:formatCode="0.00_ ">
                  <c:v>12</c:v>
                </c:pt>
                <c:pt idx="13" c:formatCode="0.00_ ">
                  <c:v>12.5</c:v>
                </c:pt>
                <c:pt idx="14" c:formatCode="0.00_ ">
                  <c:v>13</c:v>
                </c:pt>
                <c:pt idx="15" c:formatCode="0.00_ ">
                  <c:v>13.5</c:v>
                </c:pt>
                <c:pt idx="16" c:formatCode="0.00_ ">
                  <c:v>14</c:v>
                </c:pt>
                <c:pt idx="17" c:formatCode="0.00_ ">
                  <c:v>14.5</c:v>
                </c:pt>
                <c:pt idx="18" c:formatCode="0.00_ ">
                  <c:v>15</c:v>
                </c:pt>
                <c:pt idx="19" c:formatCode="0.00_ ">
                  <c:v>15.5</c:v>
                </c:pt>
                <c:pt idx="20" c:formatCode="0.00_ ">
                  <c:v>16</c:v>
                </c:pt>
                <c:pt idx="21" c:formatCode="0.00_ ">
                  <c:v>16.5</c:v>
                </c:pt>
                <c:pt idx="22" c:formatCode="0.00_ ">
                  <c:v>17</c:v>
                </c:pt>
                <c:pt idx="23" c:formatCode="0.00_ ">
                  <c:v>17.5</c:v>
                </c:pt>
              </c:numCache>
            </c:numRef>
          </c:cat>
          <c:val>
            <c:numRef>
              <c:f>Sheet1!$B$116:$Y$116</c:f>
              <c:numCache>
                <c:formatCode>0.00_ </c:formatCode>
                <c:ptCount val="24"/>
                <c:pt idx="0">
                  <c:v>-1.63621992768186</c:v>
                </c:pt>
                <c:pt idx="1">
                  <c:v>-1.52833729508745</c:v>
                </c:pt>
                <c:pt idx="2">
                  <c:v>-1.40819527242549</c:v>
                </c:pt>
                <c:pt idx="3">
                  <c:v>-1.28805324976354</c:v>
                </c:pt>
                <c:pt idx="4">
                  <c:v>-1.15319995902053</c:v>
                </c:pt>
                <c:pt idx="5">
                  <c:v>-1.00853915622348</c:v>
                </c:pt>
                <c:pt idx="6">
                  <c:v>-0.84671520733187</c:v>
                </c:pt>
                <c:pt idx="7">
                  <c:v>-0.675083746386221</c:v>
                </c:pt>
                <c:pt idx="8">
                  <c:v>-0.510807919481099</c:v>
                </c:pt>
                <c:pt idx="9">
                  <c:v>-0.33917645853545</c:v>
                </c:pt>
                <c:pt idx="10">
                  <c:v>-0.177352509643837</c:v>
                </c:pt>
                <c:pt idx="11">
                  <c:v>-0.0155285607522252</c:v>
                </c:pt>
                <c:pt idx="12">
                  <c:v>0.156102900193424</c:v>
                </c:pt>
                <c:pt idx="13">
                  <c:v>0.308119337030999</c:v>
                </c:pt>
                <c:pt idx="14">
                  <c:v>0.462587651882083</c:v>
                </c:pt>
                <c:pt idx="15">
                  <c:v>0.602344698652112</c:v>
                </c:pt>
                <c:pt idx="16">
                  <c:v>0.734746111381613</c:v>
                </c:pt>
                <c:pt idx="17">
                  <c:v>0.867147524111113</c:v>
                </c:pt>
                <c:pt idx="18">
                  <c:v>0.984837668759559</c:v>
                </c:pt>
                <c:pt idx="19">
                  <c:v>1.1000759353945</c:v>
                </c:pt>
                <c:pt idx="20">
                  <c:v>1.2079585679889</c:v>
                </c:pt>
                <c:pt idx="21">
                  <c:v>1.30603368852927</c:v>
                </c:pt>
                <c:pt idx="22">
                  <c:v>1.3918494190021</c:v>
                </c:pt>
                <c:pt idx="23">
                  <c:v>1.46540575940738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Sheet1!$A$117</c:f>
              <c:strCache>
                <c:ptCount val="1"/>
                <c:pt idx="0">
                  <c:v>Recycle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Sheet1!$B$107:$Y$107</c:f>
              <c:numCache>
                <c:formatCode>0.00_ </c:formatCode>
                <c:ptCount val="24"/>
                <c:pt idx="0" c:formatCode="0.00_ ">
                  <c:v>6</c:v>
                </c:pt>
                <c:pt idx="1" c:formatCode="0.00_ ">
                  <c:v>6.5</c:v>
                </c:pt>
                <c:pt idx="2" c:formatCode="0.00_ ">
                  <c:v>7</c:v>
                </c:pt>
                <c:pt idx="3" c:formatCode="0.00_ ">
                  <c:v>7.5</c:v>
                </c:pt>
                <c:pt idx="4" c:formatCode="0.00_ ">
                  <c:v>8</c:v>
                </c:pt>
                <c:pt idx="5" c:formatCode="0.00_ ">
                  <c:v>8.5</c:v>
                </c:pt>
                <c:pt idx="6" c:formatCode="0.00_ ">
                  <c:v>9</c:v>
                </c:pt>
                <c:pt idx="7" c:formatCode="0.00_ ">
                  <c:v>9.5</c:v>
                </c:pt>
                <c:pt idx="8" c:formatCode="0.00_ ">
                  <c:v>10</c:v>
                </c:pt>
                <c:pt idx="9" c:formatCode="0.00_ ">
                  <c:v>10.5</c:v>
                </c:pt>
                <c:pt idx="10" c:formatCode="0.00_ ">
                  <c:v>11</c:v>
                </c:pt>
                <c:pt idx="11" c:formatCode="0.00_ ">
                  <c:v>11.5</c:v>
                </c:pt>
                <c:pt idx="12" c:formatCode="0.00_ ">
                  <c:v>12</c:v>
                </c:pt>
                <c:pt idx="13" c:formatCode="0.00_ ">
                  <c:v>12.5</c:v>
                </c:pt>
                <c:pt idx="14" c:formatCode="0.00_ ">
                  <c:v>13</c:v>
                </c:pt>
                <c:pt idx="15" c:formatCode="0.00_ ">
                  <c:v>13.5</c:v>
                </c:pt>
                <c:pt idx="16" c:formatCode="0.00_ ">
                  <c:v>14</c:v>
                </c:pt>
                <c:pt idx="17" c:formatCode="0.00_ ">
                  <c:v>14.5</c:v>
                </c:pt>
                <c:pt idx="18" c:formatCode="0.00_ ">
                  <c:v>15</c:v>
                </c:pt>
                <c:pt idx="19" c:formatCode="0.00_ ">
                  <c:v>15.5</c:v>
                </c:pt>
                <c:pt idx="20" c:formatCode="0.00_ ">
                  <c:v>16</c:v>
                </c:pt>
                <c:pt idx="21" c:formatCode="0.00_ ">
                  <c:v>16.5</c:v>
                </c:pt>
                <c:pt idx="22" c:formatCode="0.00_ ">
                  <c:v>17</c:v>
                </c:pt>
                <c:pt idx="23" c:formatCode="0.00_ ">
                  <c:v>17.5</c:v>
                </c:pt>
              </c:numCache>
            </c:numRef>
          </c:cat>
          <c:val>
            <c:numRef>
              <c:f>Sheet1!$B$117:$Y$117</c:f>
              <c:numCache>
                <c:formatCode>0.00_ </c:formatCode>
                <c:ptCount val="24"/>
                <c:pt idx="0">
                  <c:v>-1.93268598774912</c:v>
                </c:pt>
                <c:pt idx="1">
                  <c:v>-1.73758834860725</c:v>
                </c:pt>
                <c:pt idx="2">
                  <c:v>-1.53165195173528</c:v>
                </c:pt>
                <c:pt idx="3">
                  <c:v>-1.34739307032352</c:v>
                </c:pt>
                <c:pt idx="4">
                  <c:v>-1.1360372945865</c:v>
                </c:pt>
                <c:pt idx="5">
                  <c:v>-0.919262139984423</c:v>
                </c:pt>
                <c:pt idx="6">
                  <c:v>-0.702486985382349</c:v>
                </c:pt>
                <c:pt idx="7">
                  <c:v>-0.50196996737543</c:v>
                </c:pt>
                <c:pt idx="8">
                  <c:v>-0.32313046482872</c:v>
                </c:pt>
                <c:pt idx="9">
                  <c:v>-0.160549098877162</c:v>
                </c:pt>
                <c:pt idx="10">
                  <c:v>-0.0142258695207636</c:v>
                </c:pt>
                <c:pt idx="11">
                  <c:v>0.14293611756574</c:v>
                </c:pt>
                <c:pt idx="12">
                  <c:v>0.26216245259688</c:v>
                </c:pt>
                <c:pt idx="13">
                  <c:v>0.386808166493075</c:v>
                </c:pt>
                <c:pt idx="14">
                  <c:v>0.500615122659164</c:v>
                </c:pt>
                <c:pt idx="15">
                  <c:v>0.619841457690305</c:v>
                </c:pt>
                <c:pt idx="16">
                  <c:v>0.711970898396187</c:v>
                </c:pt>
                <c:pt idx="17">
                  <c:v>0.809519717967121</c:v>
                </c:pt>
                <c:pt idx="18">
                  <c:v>0.907068537538054</c:v>
                </c:pt>
                <c:pt idx="19">
                  <c:v>0.999197978243932</c:v>
                </c:pt>
                <c:pt idx="20">
                  <c:v>1.09132741894981</c:v>
                </c:pt>
                <c:pt idx="21">
                  <c:v>1.1942956173858</c:v>
                </c:pt>
                <c:pt idx="22">
                  <c:v>1.29726381582179</c:v>
                </c:pt>
                <c:pt idx="23">
                  <c:v>1.38397387766261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Sheet1!$A$118</c:f>
              <c:strCache>
                <c:ptCount val="1"/>
                <c:pt idx="0">
                  <c:v>Shelves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Sheet1!$B$107:$Y$107</c:f>
              <c:numCache>
                <c:formatCode>0.00_ </c:formatCode>
                <c:ptCount val="24"/>
                <c:pt idx="0" c:formatCode="0.00_ ">
                  <c:v>6</c:v>
                </c:pt>
                <c:pt idx="1" c:formatCode="0.00_ ">
                  <c:v>6.5</c:v>
                </c:pt>
                <c:pt idx="2" c:formatCode="0.00_ ">
                  <c:v>7</c:v>
                </c:pt>
                <c:pt idx="3" c:formatCode="0.00_ ">
                  <c:v>7.5</c:v>
                </c:pt>
                <c:pt idx="4" c:formatCode="0.00_ ">
                  <c:v>8</c:v>
                </c:pt>
                <c:pt idx="5" c:formatCode="0.00_ ">
                  <c:v>8.5</c:v>
                </c:pt>
                <c:pt idx="6" c:formatCode="0.00_ ">
                  <c:v>9</c:v>
                </c:pt>
                <c:pt idx="7" c:formatCode="0.00_ ">
                  <c:v>9.5</c:v>
                </c:pt>
                <c:pt idx="8" c:formatCode="0.00_ ">
                  <c:v>10</c:v>
                </c:pt>
                <c:pt idx="9" c:formatCode="0.00_ ">
                  <c:v>10.5</c:v>
                </c:pt>
                <c:pt idx="10" c:formatCode="0.00_ ">
                  <c:v>11</c:v>
                </c:pt>
                <c:pt idx="11" c:formatCode="0.00_ ">
                  <c:v>11.5</c:v>
                </c:pt>
                <c:pt idx="12" c:formatCode="0.00_ ">
                  <c:v>12</c:v>
                </c:pt>
                <c:pt idx="13" c:formatCode="0.00_ ">
                  <c:v>12.5</c:v>
                </c:pt>
                <c:pt idx="14" c:formatCode="0.00_ ">
                  <c:v>13</c:v>
                </c:pt>
                <c:pt idx="15" c:formatCode="0.00_ ">
                  <c:v>13.5</c:v>
                </c:pt>
                <c:pt idx="16" c:formatCode="0.00_ ">
                  <c:v>14</c:v>
                </c:pt>
                <c:pt idx="17" c:formatCode="0.00_ ">
                  <c:v>14.5</c:v>
                </c:pt>
                <c:pt idx="18" c:formatCode="0.00_ ">
                  <c:v>15</c:v>
                </c:pt>
                <c:pt idx="19" c:formatCode="0.00_ ">
                  <c:v>15.5</c:v>
                </c:pt>
                <c:pt idx="20" c:formatCode="0.00_ ">
                  <c:v>16</c:v>
                </c:pt>
                <c:pt idx="21" c:formatCode="0.00_ ">
                  <c:v>16.5</c:v>
                </c:pt>
                <c:pt idx="22" c:formatCode="0.00_ ">
                  <c:v>17</c:v>
                </c:pt>
                <c:pt idx="23" c:formatCode="0.00_ ">
                  <c:v>17.5</c:v>
                </c:pt>
              </c:numCache>
            </c:numRef>
          </c:cat>
          <c:val>
            <c:numRef>
              <c:f>Sheet1!$B$118:$Y$118</c:f>
              <c:numCache>
                <c:formatCode>0.00_ </c:formatCode>
                <c:ptCount val="24"/>
                <c:pt idx="0">
                  <c:v>3.51589095541075</c:v>
                </c:pt>
                <c:pt idx="1">
                  <c:v>1.1492385948434</c:v>
                </c:pt>
                <c:pt idx="2">
                  <c:v>-0.0779144810063239</c:v>
                </c:pt>
                <c:pt idx="3">
                  <c:v>-0.691491018931194</c:v>
                </c:pt>
                <c:pt idx="4">
                  <c:v>-0.954452392327576</c:v>
                </c:pt>
                <c:pt idx="5">
                  <c:v>-1.0421061834597</c:v>
                </c:pt>
                <c:pt idx="6">
                  <c:v>-1.12975997459181</c:v>
                </c:pt>
                <c:pt idx="7">
                  <c:v>-1.01288825308231</c:v>
                </c:pt>
                <c:pt idx="8">
                  <c:v>-0.983670322704945</c:v>
                </c:pt>
                <c:pt idx="9">
                  <c:v>-0.866798601195449</c:v>
                </c:pt>
                <c:pt idx="10">
                  <c:v>-0.720708949308563</c:v>
                </c:pt>
                <c:pt idx="11">
                  <c:v>-0.545401367044329</c:v>
                </c:pt>
                <c:pt idx="12">
                  <c:v>-0.370093784780075</c:v>
                </c:pt>
                <c:pt idx="13">
                  <c:v>-0.253222063270579</c:v>
                </c:pt>
                <c:pt idx="14">
                  <c:v>-0.107132411383713</c:v>
                </c:pt>
                <c:pt idx="15">
                  <c:v>-0.048696550628955</c:v>
                </c:pt>
                <c:pt idx="16">
                  <c:v>0.09739310125791</c:v>
                </c:pt>
                <c:pt idx="17">
                  <c:v>0.214264822767406</c:v>
                </c:pt>
                <c:pt idx="18">
                  <c:v>0.331136544276923</c:v>
                </c:pt>
                <c:pt idx="19">
                  <c:v>0.448008265786419</c:v>
                </c:pt>
                <c:pt idx="20">
                  <c:v>0.564879987295915</c:v>
                </c:pt>
                <c:pt idx="21">
                  <c:v>0.681751708805412</c:v>
                </c:pt>
                <c:pt idx="22">
                  <c:v>0.827841360692277</c:v>
                </c:pt>
                <c:pt idx="23">
                  <c:v>0.973931012579162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Sheet1!$A$119</c:f>
              <c:strCache>
                <c:ptCount val="1"/>
                <c:pt idx="0">
                  <c:v>Teddy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Sheet1!$B$107:$Y$107</c:f>
              <c:numCache>
                <c:formatCode>0.00_ </c:formatCode>
                <c:ptCount val="24"/>
                <c:pt idx="0" c:formatCode="0.00_ ">
                  <c:v>6</c:v>
                </c:pt>
                <c:pt idx="1" c:formatCode="0.00_ ">
                  <c:v>6.5</c:v>
                </c:pt>
                <c:pt idx="2" c:formatCode="0.00_ ">
                  <c:v>7</c:v>
                </c:pt>
                <c:pt idx="3" c:formatCode="0.00_ ">
                  <c:v>7.5</c:v>
                </c:pt>
                <c:pt idx="4" c:formatCode="0.00_ ">
                  <c:v>8</c:v>
                </c:pt>
                <c:pt idx="5" c:formatCode="0.00_ ">
                  <c:v>8.5</c:v>
                </c:pt>
                <c:pt idx="6" c:formatCode="0.00_ ">
                  <c:v>9</c:v>
                </c:pt>
                <c:pt idx="7" c:formatCode="0.00_ ">
                  <c:v>9.5</c:v>
                </c:pt>
                <c:pt idx="8" c:formatCode="0.00_ ">
                  <c:v>10</c:v>
                </c:pt>
                <c:pt idx="9" c:formatCode="0.00_ ">
                  <c:v>10.5</c:v>
                </c:pt>
                <c:pt idx="10" c:formatCode="0.00_ ">
                  <c:v>11</c:v>
                </c:pt>
                <c:pt idx="11" c:formatCode="0.00_ ">
                  <c:v>11.5</c:v>
                </c:pt>
                <c:pt idx="12" c:formatCode="0.00_ ">
                  <c:v>12</c:v>
                </c:pt>
                <c:pt idx="13" c:formatCode="0.00_ ">
                  <c:v>12.5</c:v>
                </c:pt>
                <c:pt idx="14" c:formatCode="0.00_ ">
                  <c:v>13</c:v>
                </c:pt>
                <c:pt idx="15" c:formatCode="0.00_ ">
                  <c:v>13.5</c:v>
                </c:pt>
                <c:pt idx="16" c:formatCode="0.00_ ">
                  <c:v>14</c:v>
                </c:pt>
                <c:pt idx="17" c:formatCode="0.00_ ">
                  <c:v>14.5</c:v>
                </c:pt>
                <c:pt idx="18" c:formatCode="0.00_ ">
                  <c:v>15</c:v>
                </c:pt>
                <c:pt idx="19" c:formatCode="0.00_ ">
                  <c:v>15.5</c:v>
                </c:pt>
                <c:pt idx="20" c:formatCode="0.00_ ">
                  <c:v>16</c:v>
                </c:pt>
                <c:pt idx="21" c:formatCode="0.00_ ">
                  <c:v>16.5</c:v>
                </c:pt>
                <c:pt idx="22" c:formatCode="0.00_ ">
                  <c:v>17</c:v>
                </c:pt>
                <c:pt idx="23" c:formatCode="0.00_ ">
                  <c:v>17.5</c:v>
                </c:pt>
              </c:numCache>
            </c:numRef>
          </c:cat>
          <c:val>
            <c:numRef>
              <c:f>Sheet1!$B$119:$Y$119</c:f>
              <c:numCache>
                <c:formatCode>0.00_ </c:formatCode>
                <c:ptCount val="24"/>
                <c:pt idx="0">
                  <c:v>-1.52845210225426</c:v>
                </c:pt>
                <c:pt idx="1">
                  <c:v>-1.48571480075433</c:v>
                </c:pt>
                <c:pt idx="2">
                  <c:v>-1.42873173208777</c:v>
                </c:pt>
                <c:pt idx="3">
                  <c:v>-1.31476559475463</c:v>
                </c:pt>
                <c:pt idx="4">
                  <c:v>-1.17943080667154</c:v>
                </c:pt>
                <c:pt idx="5">
                  <c:v>-1.0298502514218</c:v>
                </c:pt>
                <c:pt idx="6">
                  <c:v>-0.8589010454221</c:v>
                </c:pt>
                <c:pt idx="7">
                  <c:v>-0.695074723005721</c:v>
                </c:pt>
                <c:pt idx="8">
                  <c:v>-0.509879749839379</c:v>
                </c:pt>
                <c:pt idx="9">
                  <c:v>-0.353176311006322</c:v>
                </c:pt>
                <c:pt idx="10">
                  <c:v>-0.182227105006623</c:v>
                </c:pt>
                <c:pt idx="11">
                  <c:v>-0.0326465497568852</c:v>
                </c:pt>
                <c:pt idx="12">
                  <c:v>0.109811121909531</c:v>
                </c:pt>
                <c:pt idx="13">
                  <c:v>0.295006095075873</c:v>
                </c:pt>
                <c:pt idx="14">
                  <c:v>0.465955301075572</c:v>
                </c:pt>
                <c:pt idx="15">
                  <c:v>0.608412972741987</c:v>
                </c:pt>
                <c:pt idx="16">
                  <c:v>0.729501993658443</c:v>
                </c:pt>
                <c:pt idx="17">
                  <c:v>0.871959665324858</c:v>
                </c:pt>
                <c:pt idx="18">
                  <c:v>0.978802919074672</c:v>
                </c:pt>
                <c:pt idx="19">
                  <c:v>1.09276905640781</c:v>
                </c:pt>
                <c:pt idx="20">
                  <c:v>1.21385807732426</c:v>
                </c:pt>
                <c:pt idx="21">
                  <c:v>1.31357844749075</c:v>
                </c:pt>
                <c:pt idx="22">
                  <c:v>1.41329881765724</c:v>
                </c:pt>
                <c:pt idx="23">
                  <c:v>1.50589630424041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Sheet1!$A$120</c:f>
              <c:strCache>
                <c:ptCount val="1"/>
                <c:pt idx="0">
                  <c:v>Vintage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Sheet1!$B$107:$Y$107</c:f>
              <c:numCache>
                <c:formatCode>0.00_ </c:formatCode>
                <c:ptCount val="24"/>
                <c:pt idx="0" c:formatCode="0.00_ ">
                  <c:v>6</c:v>
                </c:pt>
                <c:pt idx="1" c:formatCode="0.00_ ">
                  <c:v>6.5</c:v>
                </c:pt>
                <c:pt idx="2" c:formatCode="0.00_ ">
                  <c:v>7</c:v>
                </c:pt>
                <c:pt idx="3" c:formatCode="0.00_ ">
                  <c:v>7.5</c:v>
                </c:pt>
                <c:pt idx="4" c:formatCode="0.00_ ">
                  <c:v>8</c:v>
                </c:pt>
                <c:pt idx="5" c:formatCode="0.00_ ">
                  <c:v>8.5</c:v>
                </c:pt>
                <c:pt idx="6" c:formatCode="0.00_ ">
                  <c:v>9</c:v>
                </c:pt>
                <c:pt idx="7" c:formatCode="0.00_ ">
                  <c:v>9.5</c:v>
                </c:pt>
                <c:pt idx="8" c:formatCode="0.00_ ">
                  <c:v>10</c:v>
                </c:pt>
                <c:pt idx="9" c:formatCode="0.00_ ">
                  <c:v>10.5</c:v>
                </c:pt>
                <c:pt idx="10" c:formatCode="0.00_ ">
                  <c:v>11</c:v>
                </c:pt>
                <c:pt idx="11" c:formatCode="0.00_ ">
                  <c:v>11.5</c:v>
                </c:pt>
                <c:pt idx="12" c:formatCode="0.00_ ">
                  <c:v>12</c:v>
                </c:pt>
                <c:pt idx="13" c:formatCode="0.00_ ">
                  <c:v>12.5</c:v>
                </c:pt>
                <c:pt idx="14" c:formatCode="0.00_ ">
                  <c:v>13</c:v>
                </c:pt>
                <c:pt idx="15" c:formatCode="0.00_ ">
                  <c:v>13.5</c:v>
                </c:pt>
                <c:pt idx="16" c:formatCode="0.00_ ">
                  <c:v>14</c:v>
                </c:pt>
                <c:pt idx="17" c:formatCode="0.00_ ">
                  <c:v>14.5</c:v>
                </c:pt>
                <c:pt idx="18" c:formatCode="0.00_ ">
                  <c:v>15</c:v>
                </c:pt>
                <c:pt idx="19" c:formatCode="0.00_ ">
                  <c:v>15.5</c:v>
                </c:pt>
                <c:pt idx="20" c:formatCode="0.00_ ">
                  <c:v>16</c:v>
                </c:pt>
                <c:pt idx="21" c:formatCode="0.00_ ">
                  <c:v>16.5</c:v>
                </c:pt>
                <c:pt idx="22" c:formatCode="0.00_ ">
                  <c:v>17</c:v>
                </c:pt>
                <c:pt idx="23" c:formatCode="0.00_ ">
                  <c:v>17.5</c:v>
                </c:pt>
              </c:numCache>
            </c:numRef>
          </c:cat>
          <c:val>
            <c:numRef>
              <c:f>Sheet1!$B$120:$Y$120</c:f>
              <c:numCache>
                <c:formatCode>0.00_ </c:formatCode>
                <c:ptCount val="24"/>
                <c:pt idx="0">
                  <c:v>0.0659474464827087</c:v>
                </c:pt>
                <c:pt idx="1">
                  <c:v>-0.802006042709391</c:v>
                </c:pt>
                <c:pt idx="2">
                  <c:v>-1.36362300630427</c:v>
                </c:pt>
                <c:pt idx="3">
                  <c:v>-1.61890344430193</c:v>
                </c:pt>
                <c:pt idx="4">
                  <c:v>-1.51679126910284</c:v>
                </c:pt>
                <c:pt idx="5">
                  <c:v>-1.46573518150332</c:v>
                </c:pt>
                <c:pt idx="6">
                  <c:v>-1.36362300630427</c:v>
                </c:pt>
                <c:pt idx="7">
                  <c:v>-1.10834256830658</c:v>
                </c:pt>
                <c:pt idx="8">
                  <c:v>-0.802006042709391</c:v>
                </c:pt>
                <c:pt idx="9">
                  <c:v>-0.495669517112171</c:v>
                </c:pt>
                <c:pt idx="10">
                  <c:v>-0.0361647287163405</c:v>
                </c:pt>
                <c:pt idx="11">
                  <c:v>0.219115709281319</c:v>
                </c:pt>
                <c:pt idx="12">
                  <c:v>0.372283972079929</c:v>
                </c:pt>
                <c:pt idx="13">
                  <c:v>0.372283972079929</c:v>
                </c:pt>
                <c:pt idx="14">
                  <c:v>0.423340059679454</c:v>
                </c:pt>
                <c:pt idx="15">
                  <c:v>0.627564410077588</c:v>
                </c:pt>
                <c:pt idx="16">
                  <c:v>0.678620497677149</c:v>
                </c:pt>
                <c:pt idx="17">
                  <c:v>0.780732672876198</c:v>
                </c:pt>
                <c:pt idx="18">
                  <c:v>0.933900935674809</c:v>
                </c:pt>
                <c:pt idx="19">
                  <c:v>0.984957023274333</c:v>
                </c:pt>
                <c:pt idx="20">
                  <c:v>1.08706919847342</c:v>
                </c:pt>
                <c:pt idx="21">
                  <c:v>1.18918137367247</c:v>
                </c:pt>
                <c:pt idx="22">
                  <c:v>1.34234963647108</c:v>
                </c:pt>
                <c:pt idx="23">
                  <c:v>1.49551789926969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935431"/>
        <c:axId val="280659038"/>
      </c:lineChart>
      <c:catAx>
        <c:axId val="2839354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659038"/>
        <c:crosses val="autoZero"/>
        <c:auto val="1"/>
        <c:lblAlgn val="ctr"/>
        <c:lblOffset val="100"/>
        <c:noMultiLvlLbl val="0"/>
      </c:catAx>
      <c:valAx>
        <c:axId val="2806590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bg2">
                        <a:lumMod val="10000"/>
                      </a:schemeClr>
                    </a:solidFill>
                  </a:rPr>
                  <a:t>standardized avg. error (%)</a:t>
                </a:r>
                <a:endParaRPr lang="en-US" altLang="zh-CN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935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2">
              <a:lumMod val="10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chemeClr val="bg2">
                    <a:lumMod val="10000"/>
                  </a:schemeClr>
                </a:solidFill>
                <a:latin typeface="Noto Sans" panose="020B0502040504020204" charset="0"/>
                <a:ea typeface="Noto Sans" panose="020B0502040504020204" charset="0"/>
              </a:rPr>
              <a:t>AVERAGE ERROR</a:t>
            </a:r>
            <a:endParaRPr lang="en-US" altLang="zh-CN" b="1">
              <a:solidFill>
                <a:schemeClr val="bg2">
                  <a:lumMod val="10000"/>
                </a:schemeClr>
              </a:solidFill>
              <a:latin typeface="Noto Sans" panose="020B0502040504020204" charset="0"/>
              <a:ea typeface="Noto Sans" panose="020B050204050402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Sheet1!$B$124:$F$124</c:f>
              <c:strCache>
                <c:ptCount val="5"/>
                <c:pt idx="0">
                  <c:v>SAD</c:v>
                </c:pt>
                <c:pt idx="1">
                  <c:v>SSD</c:v>
                </c:pt>
                <c:pt idx="2">
                  <c:v>SXD</c:v>
                </c:pt>
                <c:pt idx="3">
                  <c:v>WBA</c:v>
                </c:pt>
                <c:pt idx="4">
                  <c:v>WBA-SXD</c:v>
                </c:pt>
              </c:strCache>
            </c:strRef>
          </c:cat>
          <c:val>
            <c:numRef>
              <c:f>Sheet1!$B$125:$F$125</c:f>
              <c:numCache>
                <c:formatCode>General</c:formatCode>
                <c:ptCount val="5"/>
                <c:pt idx="0">
                  <c:v>42.27</c:v>
                </c:pt>
                <c:pt idx="1" c:formatCode="0.00_ ">
                  <c:v>40.32</c:v>
                </c:pt>
                <c:pt idx="2">
                  <c:v>38.29</c:v>
                </c:pt>
                <c:pt idx="3">
                  <c:v>40.94</c:v>
                </c:pt>
                <c:pt idx="4">
                  <c:v>37.58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873237"/>
        <c:axId val="595077663"/>
      </c:barChart>
      <c:catAx>
        <c:axId val="708732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077663"/>
        <c:crosses val="autoZero"/>
        <c:auto val="1"/>
        <c:lblAlgn val="ctr"/>
        <c:lblOffset val="100"/>
        <c:noMultiLvlLbl val="0"/>
      </c:catAx>
      <c:valAx>
        <c:axId val="5950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AVG. ERROR (%)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732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2">
              <a:lumMod val="10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chemeClr val="bg2">
                    <a:lumMod val="10000"/>
                  </a:schemeClr>
                </a:solidFill>
                <a:latin typeface="Noto Sans" panose="020B0502040504020204" charset="0"/>
                <a:ea typeface="Noto Sans" panose="020B0502040504020204" charset="0"/>
              </a:rPr>
              <a:t>RUN TIME</a:t>
            </a:r>
            <a:endParaRPr lang="en-US" altLang="zh-CN" b="1">
              <a:solidFill>
                <a:schemeClr val="bg2">
                  <a:lumMod val="10000"/>
                </a:schemeClr>
              </a:solidFill>
              <a:latin typeface="Noto Sans" panose="020B0502040504020204" charset="0"/>
              <a:ea typeface="Noto Sans" panose="020B050204050402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Sheet1!$A$142</c:f>
              <c:strCache>
                <c:ptCount val="1"/>
                <c:pt idx="0">
                  <c:v>run time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Sheet1!$B$141:$F$141</c:f>
              <c:strCache>
                <c:ptCount val="5"/>
                <c:pt idx="0">
                  <c:v>SAD</c:v>
                </c:pt>
                <c:pt idx="1" c:formatCode="0.00_ ">
                  <c:v>SSD</c:v>
                </c:pt>
                <c:pt idx="2">
                  <c:v>SXD</c:v>
                </c:pt>
                <c:pt idx="3">
                  <c:v>WBA</c:v>
                </c:pt>
                <c:pt idx="4">
                  <c:v>WBA-SXD</c:v>
                </c:pt>
              </c:strCache>
            </c:strRef>
          </c:cat>
          <c:val>
            <c:numRef>
              <c:f>Sheet1!$B$142:$F$142</c:f>
              <c:numCache>
                <c:formatCode>0.00_ </c:formatCode>
                <c:ptCount val="5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2.43</c:v>
                </c:pt>
                <c:pt idx="4">
                  <c:v>2.16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4323381"/>
        <c:axId val="124383534"/>
      </c:barChart>
      <c:catAx>
        <c:axId val="9943233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383534"/>
        <c:crosses val="autoZero"/>
        <c:auto val="1"/>
        <c:lblAlgn val="ctr"/>
        <c:lblOffset val="100"/>
        <c:noMultiLvlLbl val="0"/>
      </c:catAx>
      <c:valAx>
        <c:axId val="1243835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 TIME (s)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3233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2">
              <a:lumMod val="10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177800</xdr:colOff>
      <xdr:row>2</xdr:row>
      <xdr:rowOff>88900</xdr:rowOff>
    </xdr:from>
    <xdr:to>
      <xdr:col>21</xdr:col>
      <xdr:colOff>158750</xdr:colOff>
      <xdr:row>27</xdr:row>
      <xdr:rowOff>136525</xdr:rowOff>
    </xdr:to>
    <xdr:graphicFrame>
      <xdr:nvGraphicFramePr>
        <xdr:cNvPr id="2" name="图表 1"/>
        <xdr:cNvGraphicFramePr/>
      </xdr:nvGraphicFramePr>
      <xdr:xfrm>
        <a:off x="8112125" y="669925"/>
        <a:ext cx="6838950" cy="4095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184150</xdr:colOff>
      <xdr:row>2</xdr:row>
      <xdr:rowOff>98425</xdr:rowOff>
    </xdr:from>
    <xdr:to>
      <xdr:col>29</xdr:col>
      <xdr:colOff>146050</xdr:colOff>
      <xdr:row>27</xdr:row>
      <xdr:rowOff>144780</xdr:rowOff>
    </xdr:to>
    <xdr:graphicFrame>
      <xdr:nvGraphicFramePr>
        <xdr:cNvPr id="3" name="图表 2"/>
        <xdr:cNvGraphicFramePr/>
      </xdr:nvGraphicFramePr>
      <xdr:xfrm>
        <a:off x="14976475" y="679450"/>
        <a:ext cx="6276975" cy="409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346075</xdr:colOff>
      <xdr:row>46</xdr:row>
      <xdr:rowOff>98425</xdr:rowOff>
    </xdr:from>
    <xdr:to>
      <xdr:col>16</xdr:col>
      <xdr:colOff>508635</xdr:colOff>
      <xdr:row>67</xdr:row>
      <xdr:rowOff>88265</xdr:rowOff>
    </xdr:to>
    <xdr:graphicFrame>
      <xdr:nvGraphicFramePr>
        <xdr:cNvPr id="4" name="图表 3"/>
        <xdr:cNvGraphicFramePr/>
      </xdr:nvGraphicFramePr>
      <xdr:xfrm>
        <a:off x="5537200" y="8061325"/>
        <a:ext cx="6334760" cy="3390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650240</xdr:colOff>
      <xdr:row>68</xdr:row>
      <xdr:rowOff>54610</xdr:rowOff>
    </xdr:from>
    <xdr:to>
      <xdr:col>22</xdr:col>
      <xdr:colOff>603250</xdr:colOff>
      <xdr:row>96</xdr:row>
      <xdr:rowOff>6985</xdr:rowOff>
    </xdr:to>
    <xdr:graphicFrame>
      <xdr:nvGraphicFramePr>
        <xdr:cNvPr id="16" name="图表 15"/>
        <xdr:cNvGraphicFramePr/>
      </xdr:nvGraphicFramePr>
      <xdr:xfrm>
        <a:off x="8584565" y="11579860"/>
        <a:ext cx="7496810" cy="4781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234950</xdr:colOff>
      <xdr:row>120</xdr:row>
      <xdr:rowOff>146050</xdr:rowOff>
    </xdr:from>
    <xdr:to>
      <xdr:col>15</xdr:col>
      <xdr:colOff>6350</xdr:colOff>
      <xdr:row>137</xdr:row>
      <xdr:rowOff>136525</xdr:rowOff>
    </xdr:to>
    <xdr:graphicFrame>
      <xdr:nvGraphicFramePr>
        <xdr:cNvPr id="6" name="图表 5"/>
        <xdr:cNvGraphicFramePr/>
      </xdr:nvGraphicFramePr>
      <xdr:xfrm>
        <a:off x="6111875" y="20681950"/>
        <a:ext cx="4572000" cy="3038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269875</xdr:colOff>
      <xdr:row>139</xdr:row>
      <xdr:rowOff>330200</xdr:rowOff>
    </xdr:from>
    <xdr:to>
      <xdr:col>14</xdr:col>
      <xdr:colOff>41275</xdr:colOff>
      <xdr:row>156</xdr:row>
      <xdr:rowOff>25400</xdr:rowOff>
    </xdr:to>
    <xdr:graphicFrame>
      <xdr:nvGraphicFramePr>
        <xdr:cNvPr id="7" name="图表 6"/>
        <xdr:cNvGraphicFramePr/>
      </xdr:nvGraphicFramePr>
      <xdr:xfrm>
        <a:off x="5461000" y="24237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8"/>
  <sheetViews>
    <sheetView tabSelected="1" topLeftCell="A71" workbookViewId="0">
      <selection activeCell="H128" sqref="H128"/>
    </sheetView>
  </sheetViews>
  <sheetFormatPr defaultColWidth="9" defaultRowHeight="12.75"/>
  <cols>
    <col min="1" max="1" width="14.125" customWidth="1"/>
    <col min="26" max="27" width="12.625"/>
    <col min="29" max="29" width="12.625"/>
  </cols>
  <sheetData>
    <row r="1" ht="33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7"/>
    </row>
    <row r="2" spans="1:11">
      <c r="A2" s="3"/>
      <c r="B2" s="4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38" t="s">
        <v>9</v>
      </c>
    </row>
    <row r="3" spans="1:11">
      <c r="A3" s="5" t="s">
        <v>10</v>
      </c>
      <c r="B3" s="6" t="s">
        <v>11</v>
      </c>
      <c r="C3" s="7">
        <f>ROUND(SUM(C8,C11,C14,C17,C20,C23,C26,C29,C32,C35,C38,C41)/12,2)</f>
        <v>48.67</v>
      </c>
      <c r="D3" s="7">
        <f t="shared" ref="D3:K3" si="0">ROUND(SUM(D8,D11,D14,D17,D20,D23,D26,D29,D32,D35,D38,D41)/12,2)</f>
        <v>44.53</v>
      </c>
      <c r="E3" s="7">
        <f t="shared" si="0"/>
        <v>42.27</v>
      </c>
      <c r="F3" s="7">
        <f t="shared" si="0"/>
        <v>40.93</v>
      </c>
      <c r="G3" s="7">
        <f t="shared" si="0"/>
        <v>40.21</v>
      </c>
      <c r="H3" s="7">
        <f t="shared" si="0"/>
        <v>39.91</v>
      </c>
      <c r="I3" s="7">
        <f t="shared" si="0"/>
        <v>39.93</v>
      </c>
      <c r="J3" s="7">
        <f t="shared" si="0"/>
        <v>40.16</v>
      </c>
      <c r="K3" s="39">
        <f t="shared" si="0"/>
        <v>40.57</v>
      </c>
    </row>
    <row r="4" spans="1:11">
      <c r="A4" s="8"/>
      <c r="B4" s="9" t="s">
        <v>12</v>
      </c>
      <c r="C4" s="10">
        <f>ROUND(SUM(C9,C12,C15,C18,C21,C24,C27,C30,C33,C36,C39,C42)/12,2)</f>
        <v>46.46</v>
      </c>
      <c r="D4" s="10">
        <f t="shared" ref="D4:K4" si="1">ROUND(SUM(D9,D12,D15,D18,D21,D24,D27,D30,D33,D36,D39,D42)/12,2)</f>
        <v>42.31</v>
      </c>
      <c r="E4" s="10">
        <f t="shared" si="1"/>
        <v>40.32</v>
      </c>
      <c r="F4" s="10">
        <f t="shared" si="1"/>
        <v>39.36</v>
      </c>
      <c r="G4" s="10">
        <f t="shared" si="1"/>
        <v>39.04</v>
      </c>
      <c r="H4" s="10">
        <f t="shared" si="1"/>
        <v>39.17</v>
      </c>
      <c r="I4" s="10">
        <f t="shared" si="1"/>
        <v>39.64</v>
      </c>
      <c r="J4" s="10">
        <f t="shared" si="1"/>
        <v>40.34</v>
      </c>
      <c r="K4" s="40">
        <f t="shared" si="1"/>
        <v>41.2</v>
      </c>
    </row>
    <row r="5" spans="1:11">
      <c r="A5" s="11"/>
      <c r="B5" s="12" t="s">
        <v>13</v>
      </c>
      <c r="C5" s="13">
        <f>ROUND(SUM(C10,C13,C16,C19,C22,C25,C28,C31,C34,C37,C40,C43)/12,2)</f>
        <v>45.88</v>
      </c>
      <c r="D5" s="13">
        <f t="shared" ref="D5:K5" si="2">ROUND(SUM(D10,D13,D16,D19,D22,D25,D28,D31,D34,D37,D40,D43)/12,2)</f>
        <v>40.88</v>
      </c>
      <c r="E5" s="13">
        <f t="shared" si="2"/>
        <v>38.29</v>
      </c>
      <c r="F5" s="13">
        <f t="shared" si="2"/>
        <v>36.84</v>
      </c>
      <c r="G5" s="13">
        <f t="shared" si="2"/>
        <v>36.09</v>
      </c>
      <c r="H5" s="30">
        <f t="shared" si="2"/>
        <v>35.84</v>
      </c>
      <c r="I5" s="13">
        <f t="shared" si="2"/>
        <v>35.95</v>
      </c>
      <c r="J5" s="13">
        <f t="shared" si="2"/>
        <v>36.3</v>
      </c>
      <c r="K5" s="41">
        <f t="shared" si="2"/>
        <v>36.87</v>
      </c>
    </row>
    <row r="6" spans="1:11">
      <c r="A6" s="5" t="s">
        <v>14</v>
      </c>
      <c r="B6" s="6" t="s">
        <v>15</v>
      </c>
      <c r="C6" s="7">
        <f>C3-C5</f>
        <v>2.79</v>
      </c>
      <c r="D6" s="7">
        <f t="shared" ref="D6:K6" si="3">D3-D5</f>
        <v>3.65</v>
      </c>
      <c r="E6" s="7">
        <f t="shared" si="3"/>
        <v>3.98</v>
      </c>
      <c r="F6" s="7">
        <f t="shared" si="3"/>
        <v>4.09</v>
      </c>
      <c r="G6" s="7">
        <f t="shared" si="3"/>
        <v>4.12</v>
      </c>
      <c r="H6" s="7">
        <f t="shared" si="3"/>
        <v>4.06999999999999</v>
      </c>
      <c r="I6" s="7">
        <f t="shared" si="3"/>
        <v>3.98</v>
      </c>
      <c r="J6" s="7">
        <f t="shared" si="3"/>
        <v>3.86</v>
      </c>
      <c r="K6" s="39">
        <f t="shared" si="3"/>
        <v>3.7</v>
      </c>
    </row>
    <row r="7" spans="1:11">
      <c r="A7" s="11"/>
      <c r="B7" s="12" t="s">
        <v>16</v>
      </c>
      <c r="C7" s="13">
        <f>C4-C5</f>
        <v>0.579999999999998</v>
      </c>
      <c r="D7" s="13">
        <f t="shared" ref="D7:K7" si="4">D4-D5</f>
        <v>1.43</v>
      </c>
      <c r="E7" s="13">
        <f t="shared" si="4"/>
        <v>2.03</v>
      </c>
      <c r="F7" s="13">
        <f t="shared" si="4"/>
        <v>2.52</v>
      </c>
      <c r="G7" s="13">
        <f t="shared" si="4"/>
        <v>2.95</v>
      </c>
      <c r="H7" s="13">
        <f t="shared" si="4"/>
        <v>3.33</v>
      </c>
      <c r="I7" s="13">
        <f t="shared" si="4"/>
        <v>3.69</v>
      </c>
      <c r="J7" s="13">
        <f t="shared" si="4"/>
        <v>4.04000000000001</v>
      </c>
      <c r="K7" s="41">
        <f t="shared" si="4"/>
        <v>4.33000000000001</v>
      </c>
    </row>
    <row r="8" spans="1:11">
      <c r="A8" s="14" t="s">
        <v>17</v>
      </c>
      <c r="B8" s="6" t="s">
        <v>11</v>
      </c>
      <c r="C8" s="7">
        <v>74.77</v>
      </c>
      <c r="D8" s="7">
        <v>69.3</v>
      </c>
      <c r="E8" s="7">
        <v>65.48</v>
      </c>
      <c r="F8" s="7">
        <v>62.52</v>
      </c>
      <c r="G8" s="7">
        <v>60.25</v>
      </c>
      <c r="H8" s="7">
        <v>58.29</v>
      </c>
      <c r="I8" s="7">
        <v>56.68</v>
      </c>
      <c r="J8" s="7">
        <v>55.36</v>
      </c>
      <c r="K8" s="39">
        <v>54.2</v>
      </c>
    </row>
    <row r="9" spans="1:11">
      <c r="A9" s="15"/>
      <c r="B9" s="9" t="s">
        <v>12</v>
      </c>
      <c r="C9" s="10">
        <v>70.38</v>
      </c>
      <c r="D9" s="10">
        <v>63.76</v>
      </c>
      <c r="E9" s="10">
        <v>59.28</v>
      </c>
      <c r="F9" s="10">
        <v>56.03</v>
      </c>
      <c r="G9" s="10">
        <v>53.16</v>
      </c>
      <c r="H9" s="10">
        <v>51.05</v>
      </c>
      <c r="I9" s="10">
        <v>49.6</v>
      </c>
      <c r="J9" s="10">
        <v>48.57</v>
      </c>
      <c r="K9" s="40">
        <v>47.43</v>
      </c>
    </row>
    <row r="10" spans="1:11">
      <c r="A10" s="16"/>
      <c r="B10" s="12" t="s">
        <v>13</v>
      </c>
      <c r="C10" s="13">
        <v>67.99</v>
      </c>
      <c r="D10" s="13">
        <v>60.13</v>
      </c>
      <c r="E10" s="13">
        <v>54.7</v>
      </c>
      <c r="F10" s="13">
        <v>50.54</v>
      </c>
      <c r="G10" s="13">
        <v>47.18</v>
      </c>
      <c r="H10" s="13">
        <v>44.55</v>
      </c>
      <c r="I10" s="13">
        <v>42.45</v>
      </c>
      <c r="J10" s="13">
        <v>40.9</v>
      </c>
      <c r="K10" s="41">
        <v>39.71</v>
      </c>
    </row>
    <row r="11" spans="1:11">
      <c r="A11" s="15" t="s">
        <v>18</v>
      </c>
      <c r="B11" s="9" t="s">
        <v>11</v>
      </c>
      <c r="C11" s="10">
        <v>46.64</v>
      </c>
      <c r="D11" s="10">
        <v>43.85</v>
      </c>
      <c r="E11" s="10">
        <v>43.07</v>
      </c>
      <c r="F11" s="10">
        <v>43.32</v>
      </c>
      <c r="G11" s="10">
        <v>43.98</v>
      </c>
      <c r="H11" s="10">
        <v>44.92</v>
      </c>
      <c r="I11" s="10">
        <v>45.8</v>
      </c>
      <c r="J11" s="10">
        <v>46.68</v>
      </c>
      <c r="K11" s="40">
        <v>47.71</v>
      </c>
    </row>
    <row r="12" spans="1:11">
      <c r="A12" s="15"/>
      <c r="B12" s="9" t="s">
        <v>12</v>
      </c>
      <c r="C12" s="10">
        <v>45.94</v>
      </c>
      <c r="D12" s="10">
        <v>43.82</v>
      </c>
      <c r="E12" s="10">
        <v>43.71</v>
      </c>
      <c r="F12" s="10">
        <v>44.63</v>
      </c>
      <c r="G12" s="10">
        <v>45.78</v>
      </c>
      <c r="H12" s="10">
        <v>47.14</v>
      </c>
      <c r="I12" s="10">
        <v>48.41</v>
      </c>
      <c r="J12" s="10">
        <v>49.66</v>
      </c>
      <c r="K12" s="40">
        <v>50.92</v>
      </c>
    </row>
    <row r="13" spans="1:11">
      <c r="A13" s="15"/>
      <c r="B13" s="9" t="s">
        <v>13</v>
      </c>
      <c r="C13" s="10">
        <v>42.85</v>
      </c>
      <c r="D13" s="10">
        <v>38.44</v>
      </c>
      <c r="E13" s="10">
        <v>37.04</v>
      </c>
      <c r="F13" s="10">
        <v>37.38</v>
      </c>
      <c r="G13" s="10">
        <v>38.32</v>
      </c>
      <c r="H13" s="10">
        <v>39.37</v>
      </c>
      <c r="I13" s="10">
        <v>40.65</v>
      </c>
      <c r="J13" s="10">
        <v>41.88</v>
      </c>
      <c r="K13" s="40">
        <v>43.2</v>
      </c>
    </row>
    <row r="14" spans="1:11">
      <c r="A14" s="14" t="s">
        <v>19</v>
      </c>
      <c r="B14" s="6" t="s">
        <v>11</v>
      </c>
      <c r="C14" s="7">
        <v>39.05</v>
      </c>
      <c r="D14" s="7">
        <v>33.63</v>
      </c>
      <c r="E14" s="7">
        <v>30.63</v>
      </c>
      <c r="F14" s="7">
        <v>28.92</v>
      </c>
      <c r="G14" s="7">
        <v>28.03</v>
      </c>
      <c r="H14" s="7">
        <v>27.62</v>
      </c>
      <c r="I14" s="7">
        <v>27.68</v>
      </c>
      <c r="J14" s="7">
        <v>27.97</v>
      </c>
      <c r="K14" s="39">
        <v>28.51</v>
      </c>
    </row>
    <row r="15" spans="1:11">
      <c r="A15" s="15"/>
      <c r="B15" s="9" t="s">
        <v>12</v>
      </c>
      <c r="C15" s="10">
        <v>35.97</v>
      </c>
      <c r="D15" s="10">
        <v>30.14</v>
      </c>
      <c r="E15" s="10">
        <v>27.23</v>
      </c>
      <c r="F15" s="10">
        <v>26.07</v>
      </c>
      <c r="G15" s="10">
        <v>25.73</v>
      </c>
      <c r="H15" s="10">
        <v>25.81</v>
      </c>
      <c r="I15" s="10">
        <v>26.48</v>
      </c>
      <c r="J15" s="10">
        <v>27.39</v>
      </c>
      <c r="K15" s="40">
        <v>28.53</v>
      </c>
    </row>
    <row r="16" spans="1:11">
      <c r="A16" s="16"/>
      <c r="B16" s="12" t="s">
        <v>13</v>
      </c>
      <c r="C16" s="13">
        <v>34.63</v>
      </c>
      <c r="D16" s="13">
        <v>27.14</v>
      </c>
      <c r="E16" s="13">
        <v>23.75</v>
      </c>
      <c r="F16" s="13">
        <v>22.26</v>
      </c>
      <c r="G16" s="13">
        <v>21.83</v>
      </c>
      <c r="H16" s="13">
        <v>22.05</v>
      </c>
      <c r="I16" s="13">
        <v>22.63</v>
      </c>
      <c r="J16" s="13">
        <v>23.48</v>
      </c>
      <c r="K16" s="41">
        <v>24.59</v>
      </c>
    </row>
    <row r="17" spans="1:11">
      <c r="A17" s="15" t="s">
        <v>20</v>
      </c>
      <c r="B17" s="9" t="s">
        <v>11</v>
      </c>
      <c r="C17" s="10">
        <v>42.66</v>
      </c>
      <c r="D17" s="10">
        <v>39.86</v>
      </c>
      <c r="E17" s="10">
        <v>38.31</v>
      </c>
      <c r="F17" s="10">
        <v>37.5</v>
      </c>
      <c r="G17" s="10">
        <v>37.15</v>
      </c>
      <c r="H17" s="10">
        <v>37.17</v>
      </c>
      <c r="I17" s="10">
        <v>37.58</v>
      </c>
      <c r="J17" s="10">
        <v>38.16</v>
      </c>
      <c r="K17" s="40">
        <v>39.02</v>
      </c>
    </row>
    <row r="18" spans="1:11">
      <c r="A18" s="15"/>
      <c r="B18" s="9" t="s">
        <v>12</v>
      </c>
      <c r="C18" s="10">
        <v>40.78</v>
      </c>
      <c r="D18" s="10">
        <v>38.1</v>
      </c>
      <c r="E18" s="10">
        <v>36.87</v>
      </c>
      <c r="F18" s="10">
        <v>36.4</v>
      </c>
      <c r="G18" s="10">
        <v>36.5</v>
      </c>
      <c r="H18" s="10">
        <v>36.97</v>
      </c>
      <c r="I18" s="10">
        <v>37.8</v>
      </c>
      <c r="J18" s="10">
        <v>38.9</v>
      </c>
      <c r="K18" s="40">
        <v>40.22</v>
      </c>
    </row>
    <row r="19" spans="1:11">
      <c r="A19" s="15"/>
      <c r="B19" s="9" t="s">
        <v>13</v>
      </c>
      <c r="C19" s="10">
        <v>40.25</v>
      </c>
      <c r="D19" s="10">
        <v>37.31</v>
      </c>
      <c r="E19" s="10">
        <v>35.88</v>
      </c>
      <c r="F19" s="10">
        <v>35.16</v>
      </c>
      <c r="G19" s="10">
        <v>34.99</v>
      </c>
      <c r="H19" s="10">
        <v>35.18</v>
      </c>
      <c r="I19" s="10">
        <v>35.64</v>
      </c>
      <c r="J19" s="10">
        <v>36.41</v>
      </c>
      <c r="K19" s="40">
        <v>37.33</v>
      </c>
    </row>
    <row r="20" spans="1:11">
      <c r="A20" s="14" t="s">
        <v>21</v>
      </c>
      <c r="B20" s="6" t="s">
        <v>11</v>
      </c>
      <c r="C20" s="7">
        <v>35.45</v>
      </c>
      <c r="D20" s="7">
        <v>32.17</v>
      </c>
      <c r="E20" s="7">
        <v>30.77</v>
      </c>
      <c r="F20" s="7">
        <v>30.27</v>
      </c>
      <c r="G20" s="7">
        <v>30.08</v>
      </c>
      <c r="H20" s="7">
        <v>30.19</v>
      </c>
      <c r="I20" s="7">
        <v>30.46</v>
      </c>
      <c r="J20" s="7">
        <v>30.8</v>
      </c>
      <c r="K20" s="39">
        <v>31.21</v>
      </c>
    </row>
    <row r="21" spans="1:11">
      <c r="A21" s="15"/>
      <c r="B21" s="9" t="s">
        <v>12</v>
      </c>
      <c r="C21" s="10">
        <v>33.61</v>
      </c>
      <c r="D21" s="10">
        <v>30.6</v>
      </c>
      <c r="E21" s="10">
        <v>29.87</v>
      </c>
      <c r="F21" s="10">
        <v>29.96</v>
      </c>
      <c r="G21" s="10">
        <v>30.46</v>
      </c>
      <c r="H21" s="10">
        <v>31.21</v>
      </c>
      <c r="I21" s="10">
        <v>32.07</v>
      </c>
      <c r="J21" s="10">
        <v>32.96</v>
      </c>
      <c r="K21" s="40">
        <v>33.79</v>
      </c>
    </row>
    <row r="22" spans="1:11">
      <c r="A22" s="16"/>
      <c r="B22" s="12" t="s">
        <v>13</v>
      </c>
      <c r="C22" s="13">
        <v>32.24</v>
      </c>
      <c r="D22" s="13">
        <v>27.55</v>
      </c>
      <c r="E22" s="13">
        <v>25.45</v>
      </c>
      <c r="F22" s="13">
        <v>24.4</v>
      </c>
      <c r="G22" s="13">
        <v>23.99</v>
      </c>
      <c r="H22" s="13">
        <v>24.15</v>
      </c>
      <c r="I22" s="13">
        <v>24.47</v>
      </c>
      <c r="J22" s="13">
        <v>24.87</v>
      </c>
      <c r="K22" s="41">
        <v>25.34</v>
      </c>
    </row>
    <row r="23" spans="1:11">
      <c r="A23" s="15" t="s">
        <v>22</v>
      </c>
      <c r="B23" s="9" t="s">
        <v>11</v>
      </c>
      <c r="C23" s="10">
        <v>69.21</v>
      </c>
      <c r="D23" s="10">
        <v>64.12</v>
      </c>
      <c r="E23" s="10">
        <v>60.67</v>
      </c>
      <c r="F23" s="10">
        <v>57.97</v>
      </c>
      <c r="G23" s="10">
        <v>55.92</v>
      </c>
      <c r="H23" s="10">
        <v>54.48</v>
      </c>
      <c r="I23" s="10">
        <v>53.36</v>
      </c>
      <c r="J23" s="10">
        <v>52.56</v>
      </c>
      <c r="K23" s="40">
        <v>51.75</v>
      </c>
    </row>
    <row r="24" spans="1:11">
      <c r="A24" s="15"/>
      <c r="B24" s="9" t="s">
        <v>12</v>
      </c>
      <c r="C24" s="10">
        <v>65.08</v>
      </c>
      <c r="D24" s="10">
        <v>59.44</v>
      </c>
      <c r="E24" s="10">
        <v>55.67</v>
      </c>
      <c r="F24" s="10">
        <v>53.19</v>
      </c>
      <c r="G24" s="10">
        <v>51.41</v>
      </c>
      <c r="H24" s="10">
        <v>50.46</v>
      </c>
      <c r="I24" s="10">
        <v>49.8</v>
      </c>
      <c r="J24" s="10">
        <v>49.47</v>
      </c>
      <c r="K24" s="40">
        <v>49.27</v>
      </c>
    </row>
    <row r="25" spans="1:11">
      <c r="A25" s="15"/>
      <c r="B25" s="9" t="s">
        <v>13</v>
      </c>
      <c r="C25" s="10">
        <v>66.6</v>
      </c>
      <c r="D25" s="10">
        <v>60.41</v>
      </c>
      <c r="E25" s="10">
        <v>56.15</v>
      </c>
      <c r="F25" s="10">
        <v>53.12</v>
      </c>
      <c r="G25" s="10">
        <v>50.86</v>
      </c>
      <c r="H25" s="10">
        <v>49.42</v>
      </c>
      <c r="I25" s="10">
        <v>48.42</v>
      </c>
      <c r="J25" s="10">
        <v>47.44</v>
      </c>
      <c r="K25" s="40">
        <v>46.81</v>
      </c>
    </row>
    <row r="26" spans="1:11">
      <c r="A26" s="14" t="s">
        <v>23</v>
      </c>
      <c r="B26" s="6" t="s">
        <v>11</v>
      </c>
      <c r="C26" s="7">
        <v>49.58</v>
      </c>
      <c r="D26" s="7">
        <v>45.31</v>
      </c>
      <c r="E26" s="7">
        <v>43.01</v>
      </c>
      <c r="F26" s="7">
        <v>41.55</v>
      </c>
      <c r="G26" s="7">
        <v>40.71</v>
      </c>
      <c r="H26" s="7">
        <v>40.43</v>
      </c>
      <c r="I26" s="7">
        <v>40.47</v>
      </c>
      <c r="J26" s="7">
        <v>40.98</v>
      </c>
      <c r="K26" s="39">
        <v>41.96</v>
      </c>
    </row>
    <row r="27" spans="1:11">
      <c r="A27" s="15"/>
      <c r="B27" s="9" t="s">
        <v>12</v>
      </c>
      <c r="C27" s="10">
        <v>48.36</v>
      </c>
      <c r="D27" s="10">
        <v>44.11</v>
      </c>
      <c r="E27" s="10">
        <v>42</v>
      </c>
      <c r="F27" s="10">
        <v>40.99</v>
      </c>
      <c r="G27" s="10">
        <v>40.88</v>
      </c>
      <c r="H27" s="10">
        <v>41.27</v>
      </c>
      <c r="I27" s="10">
        <v>42.03</v>
      </c>
      <c r="J27" s="10">
        <v>43.39</v>
      </c>
      <c r="K27" s="40">
        <v>45.29</v>
      </c>
    </row>
    <row r="28" spans="1:11">
      <c r="A28" s="16"/>
      <c r="B28" s="12" t="s">
        <v>13</v>
      </c>
      <c r="C28" s="13">
        <v>48.04</v>
      </c>
      <c r="D28" s="13">
        <v>43.12</v>
      </c>
      <c r="E28" s="13">
        <v>40.54</v>
      </c>
      <c r="F28" s="13">
        <v>39.22</v>
      </c>
      <c r="G28" s="13">
        <v>38.69</v>
      </c>
      <c r="H28" s="13">
        <v>38.49</v>
      </c>
      <c r="I28" s="13">
        <v>38.68</v>
      </c>
      <c r="J28" s="13">
        <v>39.56</v>
      </c>
      <c r="K28" s="41">
        <v>40.97</v>
      </c>
    </row>
    <row r="29" spans="1:11">
      <c r="A29" s="15" t="s">
        <v>24</v>
      </c>
      <c r="B29" s="9" t="s">
        <v>11</v>
      </c>
      <c r="C29" s="10">
        <v>36.38</v>
      </c>
      <c r="D29" s="10">
        <v>31.93</v>
      </c>
      <c r="E29" s="10">
        <v>29.75</v>
      </c>
      <c r="F29" s="10">
        <v>28.76</v>
      </c>
      <c r="G29" s="10">
        <v>28.77</v>
      </c>
      <c r="H29" s="10">
        <v>29.37</v>
      </c>
      <c r="I29" s="10">
        <v>30.43</v>
      </c>
      <c r="J29" s="10">
        <v>31.8</v>
      </c>
      <c r="K29" s="40">
        <v>33.51</v>
      </c>
    </row>
    <row r="30" spans="1:11">
      <c r="A30" s="15"/>
      <c r="B30" s="9" t="s">
        <v>12</v>
      </c>
      <c r="C30" s="10">
        <v>36.03</v>
      </c>
      <c r="D30" s="10">
        <v>32.81</v>
      </c>
      <c r="E30" s="10">
        <v>31.79</v>
      </c>
      <c r="F30" s="10">
        <v>31.72</v>
      </c>
      <c r="G30" s="10">
        <v>32.53</v>
      </c>
      <c r="H30" s="10">
        <v>33.92</v>
      </c>
      <c r="I30" s="10">
        <v>35.98</v>
      </c>
      <c r="J30" s="10">
        <v>38.38</v>
      </c>
      <c r="K30" s="40">
        <v>41.03</v>
      </c>
    </row>
    <row r="31" spans="1:11">
      <c r="A31" s="15"/>
      <c r="B31" s="9" t="s">
        <v>13</v>
      </c>
      <c r="C31" s="10">
        <v>36.74</v>
      </c>
      <c r="D31" s="10">
        <v>33.29</v>
      </c>
      <c r="E31" s="10">
        <v>31.84</v>
      </c>
      <c r="F31" s="10">
        <v>31.14</v>
      </c>
      <c r="G31" s="10">
        <v>31.03</v>
      </c>
      <c r="H31" s="10">
        <v>31.34</v>
      </c>
      <c r="I31" s="10">
        <v>32.42</v>
      </c>
      <c r="J31" s="10">
        <v>33.89</v>
      </c>
      <c r="K31" s="40">
        <v>35.75</v>
      </c>
    </row>
    <row r="32" spans="1:11">
      <c r="A32" s="14" t="s">
        <v>25</v>
      </c>
      <c r="B32" s="6" t="s">
        <v>11</v>
      </c>
      <c r="C32" s="7">
        <v>49.6</v>
      </c>
      <c r="D32" s="7">
        <v>44.68</v>
      </c>
      <c r="E32" s="7">
        <v>41.9</v>
      </c>
      <c r="F32" s="7">
        <v>40.23</v>
      </c>
      <c r="G32" s="7">
        <v>39.17</v>
      </c>
      <c r="H32" s="7">
        <v>38.52</v>
      </c>
      <c r="I32" s="7">
        <v>38.2</v>
      </c>
      <c r="J32" s="7">
        <v>38.25</v>
      </c>
      <c r="K32" s="39">
        <v>38.53</v>
      </c>
    </row>
    <row r="33" spans="1:11">
      <c r="A33" s="15"/>
      <c r="B33" s="9" t="s">
        <v>12</v>
      </c>
      <c r="C33" s="10">
        <v>46.49</v>
      </c>
      <c r="D33" s="10">
        <v>41.2</v>
      </c>
      <c r="E33" s="10">
        <v>38.48</v>
      </c>
      <c r="F33" s="10">
        <v>36.85</v>
      </c>
      <c r="G33" s="10">
        <v>35.91</v>
      </c>
      <c r="H33" s="10">
        <v>35.38</v>
      </c>
      <c r="I33" s="10">
        <v>35.41</v>
      </c>
      <c r="J33" s="10">
        <v>35.7</v>
      </c>
      <c r="K33" s="40">
        <v>36.31</v>
      </c>
    </row>
    <row r="34" spans="1:11">
      <c r="A34" s="16"/>
      <c r="B34" s="12" t="s">
        <v>13</v>
      </c>
      <c r="C34" s="13">
        <v>46.38</v>
      </c>
      <c r="D34" s="13">
        <v>40.67</v>
      </c>
      <c r="E34" s="13">
        <v>37.52</v>
      </c>
      <c r="F34" s="13">
        <v>35.52</v>
      </c>
      <c r="G34" s="13">
        <v>34.34</v>
      </c>
      <c r="H34" s="13">
        <v>33.78</v>
      </c>
      <c r="I34" s="13">
        <v>33.67</v>
      </c>
      <c r="J34" s="13">
        <v>33.93</v>
      </c>
      <c r="K34" s="41">
        <v>34.42</v>
      </c>
    </row>
    <row r="35" spans="1:11">
      <c r="A35" s="15" t="s">
        <v>26</v>
      </c>
      <c r="B35" s="9" t="s">
        <v>11</v>
      </c>
      <c r="C35" s="10">
        <v>66.29</v>
      </c>
      <c r="D35" s="10">
        <v>62.24</v>
      </c>
      <c r="E35" s="10">
        <v>59.79</v>
      </c>
      <c r="F35" s="10">
        <v>58.03</v>
      </c>
      <c r="G35" s="10">
        <v>56.91</v>
      </c>
      <c r="H35" s="10">
        <v>56.34</v>
      </c>
      <c r="I35" s="10">
        <v>56.06</v>
      </c>
      <c r="J35" s="10">
        <v>55.95</v>
      </c>
      <c r="K35" s="40">
        <v>55.8</v>
      </c>
    </row>
    <row r="36" spans="1:11">
      <c r="A36" s="15"/>
      <c r="B36" s="9" t="s">
        <v>12</v>
      </c>
      <c r="C36" s="10">
        <v>62.91</v>
      </c>
      <c r="D36" s="10">
        <v>58.36</v>
      </c>
      <c r="E36" s="10">
        <v>56</v>
      </c>
      <c r="F36" s="10">
        <v>54.68</v>
      </c>
      <c r="G36" s="10">
        <v>54.09</v>
      </c>
      <c r="H36" s="10">
        <v>53.85</v>
      </c>
      <c r="I36" s="10">
        <v>53.79</v>
      </c>
      <c r="J36" s="10">
        <v>53.82</v>
      </c>
      <c r="K36" s="40">
        <v>53.9</v>
      </c>
    </row>
    <row r="37" spans="1:11">
      <c r="A37" s="15"/>
      <c r="B37" s="9" t="s">
        <v>13</v>
      </c>
      <c r="C37" s="10">
        <v>62.11</v>
      </c>
      <c r="D37" s="10">
        <v>57.53</v>
      </c>
      <c r="E37" s="10">
        <v>55.11</v>
      </c>
      <c r="F37" s="10">
        <v>53.7</v>
      </c>
      <c r="G37" s="10">
        <v>52.88</v>
      </c>
      <c r="H37" s="10">
        <v>52.5</v>
      </c>
      <c r="I37" s="10">
        <v>52.36</v>
      </c>
      <c r="J37" s="10">
        <v>52.34</v>
      </c>
      <c r="K37" s="40">
        <v>52.31</v>
      </c>
    </row>
    <row r="38" spans="1:11">
      <c r="A38" s="14" t="s">
        <v>27</v>
      </c>
      <c r="B38" s="6" t="s">
        <v>11</v>
      </c>
      <c r="C38" s="7">
        <v>26.35</v>
      </c>
      <c r="D38" s="7">
        <v>23.48</v>
      </c>
      <c r="E38" s="7">
        <v>22.3</v>
      </c>
      <c r="F38" s="7">
        <v>21.72</v>
      </c>
      <c r="G38" s="7">
        <v>21.62</v>
      </c>
      <c r="H38" s="7">
        <v>21.62</v>
      </c>
      <c r="I38" s="7">
        <v>21.98</v>
      </c>
      <c r="J38" s="7">
        <v>22.34</v>
      </c>
      <c r="K38" s="39">
        <v>22.63</v>
      </c>
    </row>
    <row r="39" spans="1:11">
      <c r="A39" s="15"/>
      <c r="B39" s="9" t="s">
        <v>12</v>
      </c>
      <c r="C39" s="10">
        <v>24.59</v>
      </c>
      <c r="D39" s="10">
        <v>22.23</v>
      </c>
      <c r="E39" s="10">
        <v>21.71</v>
      </c>
      <c r="F39" s="10">
        <v>21.59</v>
      </c>
      <c r="G39" s="10">
        <v>21.82</v>
      </c>
      <c r="H39" s="10">
        <v>22.39</v>
      </c>
      <c r="I39" s="10">
        <v>23.15</v>
      </c>
      <c r="J39" s="10">
        <v>23.84</v>
      </c>
      <c r="K39" s="40">
        <v>24.57</v>
      </c>
    </row>
    <row r="40" spans="1:11">
      <c r="A40" s="16"/>
      <c r="B40" s="12" t="s">
        <v>13</v>
      </c>
      <c r="C40" s="13">
        <v>24.07</v>
      </c>
      <c r="D40" s="13">
        <v>20.98</v>
      </c>
      <c r="E40" s="13">
        <v>19.92</v>
      </c>
      <c r="F40" s="13">
        <v>19.37</v>
      </c>
      <c r="G40" s="13">
        <v>19.11</v>
      </c>
      <c r="H40" s="13">
        <v>19.14</v>
      </c>
      <c r="I40" s="13">
        <v>19.27</v>
      </c>
      <c r="J40" s="13">
        <v>19.43</v>
      </c>
      <c r="K40" s="41">
        <v>19.61</v>
      </c>
    </row>
    <row r="41" spans="1:11">
      <c r="A41" s="15" t="s">
        <v>28</v>
      </c>
      <c r="B41" s="9" t="s">
        <v>11</v>
      </c>
      <c r="C41" s="10">
        <v>48.05</v>
      </c>
      <c r="D41" s="10">
        <v>43.76</v>
      </c>
      <c r="E41" s="10">
        <v>41.54</v>
      </c>
      <c r="F41" s="10">
        <v>40.36</v>
      </c>
      <c r="G41" s="10">
        <v>39.89</v>
      </c>
      <c r="H41" s="10">
        <v>39.98</v>
      </c>
      <c r="I41" s="10">
        <v>40.43</v>
      </c>
      <c r="J41" s="10">
        <v>41.06</v>
      </c>
      <c r="K41" s="40">
        <v>41.97</v>
      </c>
    </row>
    <row r="42" spans="1:11">
      <c r="A42" s="15"/>
      <c r="B42" s="9" t="s">
        <v>12</v>
      </c>
      <c r="C42" s="10">
        <v>47.33</v>
      </c>
      <c r="D42" s="10">
        <v>43.17</v>
      </c>
      <c r="E42" s="10">
        <v>41.23</v>
      </c>
      <c r="F42" s="10">
        <v>40.23</v>
      </c>
      <c r="G42" s="10">
        <v>40.15</v>
      </c>
      <c r="H42" s="10">
        <v>40.57</v>
      </c>
      <c r="I42" s="10">
        <v>41.14</v>
      </c>
      <c r="J42" s="10">
        <v>41.95</v>
      </c>
      <c r="K42" s="40">
        <v>43.08</v>
      </c>
    </row>
    <row r="43" spans="1:11">
      <c r="A43" s="16"/>
      <c r="B43" s="12" t="s">
        <v>13</v>
      </c>
      <c r="C43" s="13">
        <v>48.6</v>
      </c>
      <c r="D43" s="13">
        <v>43.99</v>
      </c>
      <c r="E43" s="13">
        <v>41.58</v>
      </c>
      <c r="F43" s="13">
        <v>40.28</v>
      </c>
      <c r="G43" s="13">
        <v>39.85</v>
      </c>
      <c r="H43" s="13">
        <v>40.14</v>
      </c>
      <c r="I43" s="13">
        <v>40.72</v>
      </c>
      <c r="J43" s="13">
        <v>41.45</v>
      </c>
      <c r="K43" s="41">
        <v>42.43</v>
      </c>
    </row>
    <row r="46" ht="33" spans="1:14">
      <c r="A46" s="17" t="s">
        <v>29</v>
      </c>
      <c r="B46" s="18"/>
      <c r="C46" s="18"/>
      <c r="D46" s="18"/>
      <c r="E46" s="18"/>
      <c r="F46" s="31"/>
      <c r="G46" s="32"/>
      <c r="H46" s="32"/>
      <c r="I46" s="32"/>
      <c r="J46" s="32"/>
      <c r="K46" s="32"/>
      <c r="L46" s="32"/>
      <c r="M46" s="32"/>
      <c r="N46" s="32"/>
    </row>
    <row r="47" spans="1:6">
      <c r="A47" s="19" t="s">
        <v>6</v>
      </c>
      <c r="B47" s="20"/>
      <c r="C47" s="20" t="s">
        <v>30</v>
      </c>
      <c r="D47" s="69" t="s">
        <v>31</v>
      </c>
      <c r="E47" s="69" t="s">
        <v>32</v>
      </c>
      <c r="F47" s="70" t="s">
        <v>33</v>
      </c>
    </row>
    <row r="48" spans="1:6">
      <c r="A48" s="21" t="s">
        <v>10</v>
      </c>
      <c r="B48" s="22" t="s">
        <v>11</v>
      </c>
      <c r="C48" s="23">
        <f>ROUND(SUM(C51,C54,C57,C60,C63,C66,C69,C72,C75,C78,C81,C84)/12,2)</f>
        <v>39.91</v>
      </c>
      <c r="D48" s="23">
        <f>ROUND(SUM(D51,D54,D57,D60,D63,D66,D69,D72,D75,D78,D81,D84)/12,2)</f>
        <v>39.32</v>
      </c>
      <c r="E48" s="23">
        <f>ROUND(SUM(E51,E54,E57,E60,E63,E66,E69,E72,E75,E78,E81,E84)/12,2)</f>
        <v>39.65</v>
      </c>
      <c r="F48" s="34">
        <f>ROUND(SUM(F51,F54,F57,F60,F63,F66,F69,F72,F75,F78,F81,F84)/12,2)</f>
        <v>39.34</v>
      </c>
    </row>
    <row r="49" spans="1:6">
      <c r="A49" s="24"/>
      <c r="B49" t="s">
        <v>12</v>
      </c>
      <c r="C49" s="25">
        <f>ROUND(SUM(C52,C55,C58,C61,C64,C67,C70,C73,C76,C79,C82,C85)/12,2)</f>
        <v>39.17</v>
      </c>
      <c r="D49" s="25">
        <f>ROUND(SUM(D52,D55,D58,D61,D64,D67,D70,D73,D76,D79,D82,D85)/12,2)</f>
        <v>38.65</v>
      </c>
      <c r="E49" s="25">
        <f>ROUND(SUM(E52,E55,E58,E61,E64,E67,E70,E73,E76,E79,E82,E85)/12,2)</f>
        <v>38.87</v>
      </c>
      <c r="F49" s="35">
        <f>ROUND(SUM(F52,F55,F58,F61,F64,F67,F70,F73,F76,F79,F82,F85)/12,2)</f>
        <v>38.38</v>
      </c>
    </row>
    <row r="50" spans="1:6">
      <c r="A50" s="26"/>
      <c r="B50" s="27" t="s">
        <v>13</v>
      </c>
      <c r="C50" s="28">
        <f>ROUND(SUM(C53,C56,C59,C62,C65,C68,C71,C74,C77,C80,C83,C86)/12,2)</f>
        <v>35.84</v>
      </c>
      <c r="D50" s="28">
        <f>ROUND(SUM(D53,D56,D59,D62,D65,D68,D71,D74,D77,D80,D83,D86)/12,2)</f>
        <v>35.19</v>
      </c>
      <c r="E50" s="28">
        <f>ROUND(SUM(E53,E56,E59,E62,E65,E68,E71,E74,E77,E80,E83,E86)/12,2)</f>
        <v>35.53</v>
      </c>
      <c r="F50" s="36">
        <f>ROUND(SUM(F53,F56,F59,F62,F65,F68,F71,F74,F77,F80,F83,F86)/12,2)</f>
        <v>35.06</v>
      </c>
    </row>
    <row r="51" spans="1:6">
      <c r="A51" s="24" t="s">
        <v>17</v>
      </c>
      <c r="B51" t="s">
        <v>11</v>
      </c>
      <c r="C51" s="29">
        <v>58.29</v>
      </c>
      <c r="D51" s="29">
        <v>58.01</v>
      </c>
      <c r="E51" s="29">
        <v>57.93</v>
      </c>
      <c r="F51" s="35">
        <v>57.77</v>
      </c>
    </row>
    <row r="52" spans="1:6">
      <c r="A52" s="24"/>
      <c r="B52" t="s">
        <v>12</v>
      </c>
      <c r="C52" s="29">
        <v>51.05</v>
      </c>
      <c r="D52" s="29">
        <v>50.69</v>
      </c>
      <c r="E52" s="29">
        <v>50.73</v>
      </c>
      <c r="F52" s="35">
        <v>50.35</v>
      </c>
    </row>
    <row r="53" spans="1:6">
      <c r="A53" s="24"/>
      <c r="B53" t="s">
        <v>13</v>
      </c>
      <c r="C53" s="29">
        <v>44.55</v>
      </c>
      <c r="D53" s="29">
        <v>44.16</v>
      </c>
      <c r="E53" s="29">
        <v>44.09</v>
      </c>
      <c r="F53" s="35">
        <v>43.84</v>
      </c>
    </row>
    <row r="54" spans="1:6">
      <c r="A54" s="21" t="s">
        <v>18</v>
      </c>
      <c r="B54" s="22" t="s">
        <v>11</v>
      </c>
      <c r="C54" s="23">
        <v>44.92</v>
      </c>
      <c r="D54" s="23">
        <v>44.12</v>
      </c>
      <c r="E54" s="23">
        <v>44.59</v>
      </c>
      <c r="F54" s="34">
        <v>44.37</v>
      </c>
    </row>
    <row r="55" spans="1:6">
      <c r="A55" s="24"/>
      <c r="B55" t="s">
        <v>12</v>
      </c>
      <c r="C55" s="29">
        <v>47.14</v>
      </c>
      <c r="D55" s="29">
        <v>46.52</v>
      </c>
      <c r="E55" s="29">
        <v>46.75</v>
      </c>
      <c r="F55" s="35">
        <v>46.55</v>
      </c>
    </row>
    <row r="56" spans="1:6">
      <c r="A56" s="26"/>
      <c r="B56" s="27" t="s">
        <v>13</v>
      </c>
      <c r="C56" s="28">
        <v>39.37</v>
      </c>
      <c r="D56" s="28">
        <v>38.36</v>
      </c>
      <c r="E56" s="28">
        <v>39.04</v>
      </c>
      <c r="F56" s="36">
        <v>38.92</v>
      </c>
    </row>
    <row r="57" spans="1:6">
      <c r="A57" s="24" t="s">
        <v>19</v>
      </c>
      <c r="B57" t="s">
        <v>11</v>
      </c>
      <c r="C57" s="29">
        <v>27.62</v>
      </c>
      <c r="D57" s="29">
        <v>26.32</v>
      </c>
      <c r="E57" s="29">
        <v>27.34</v>
      </c>
      <c r="F57" s="35">
        <v>27.24</v>
      </c>
    </row>
    <row r="58" spans="1:6">
      <c r="A58" s="24"/>
      <c r="B58" t="s">
        <v>12</v>
      </c>
      <c r="C58" s="29">
        <v>25.81</v>
      </c>
      <c r="D58" s="29">
        <v>24.63</v>
      </c>
      <c r="E58" s="29">
        <v>25.5</v>
      </c>
      <c r="F58" s="35">
        <v>25.24</v>
      </c>
    </row>
    <row r="59" spans="1:6">
      <c r="A59" s="24"/>
      <c r="B59" t="s">
        <v>13</v>
      </c>
      <c r="C59" s="29">
        <v>22.05</v>
      </c>
      <c r="D59" s="29">
        <v>20.4</v>
      </c>
      <c r="E59" s="29">
        <v>21.78</v>
      </c>
      <c r="F59" s="35">
        <v>21.51</v>
      </c>
    </row>
    <row r="60" spans="1:6">
      <c r="A60" s="21" t="s">
        <v>20</v>
      </c>
      <c r="B60" s="22" t="s">
        <v>11</v>
      </c>
      <c r="C60" s="23">
        <v>37.17</v>
      </c>
      <c r="D60" s="23">
        <v>36.47</v>
      </c>
      <c r="E60" s="23">
        <v>36.95</v>
      </c>
      <c r="F60" s="34">
        <v>36.92</v>
      </c>
    </row>
    <row r="61" spans="1:6">
      <c r="A61" s="24"/>
      <c r="B61" t="s">
        <v>12</v>
      </c>
      <c r="C61" s="29">
        <v>36.97</v>
      </c>
      <c r="D61" s="29">
        <v>36.29</v>
      </c>
      <c r="E61" s="29">
        <v>36.68</v>
      </c>
      <c r="F61" s="35">
        <v>36.58</v>
      </c>
    </row>
    <row r="62" spans="1:6">
      <c r="A62" s="26"/>
      <c r="B62" s="27" t="s">
        <v>13</v>
      </c>
      <c r="C62" s="28">
        <v>35.18</v>
      </c>
      <c r="D62" s="28">
        <v>34.28</v>
      </c>
      <c r="E62" s="28">
        <v>34.92</v>
      </c>
      <c r="F62" s="36">
        <v>34.74</v>
      </c>
    </row>
    <row r="63" spans="1:6">
      <c r="A63" s="24" t="s">
        <v>21</v>
      </c>
      <c r="B63" t="s">
        <v>11</v>
      </c>
      <c r="C63" s="29">
        <v>30.19</v>
      </c>
      <c r="D63" s="29">
        <v>29.75</v>
      </c>
      <c r="E63" s="29">
        <v>29.97</v>
      </c>
      <c r="F63" s="35">
        <v>29.77</v>
      </c>
    </row>
    <row r="64" spans="1:6">
      <c r="A64" s="24"/>
      <c r="B64" t="s">
        <v>12</v>
      </c>
      <c r="C64" s="29">
        <v>31.21</v>
      </c>
      <c r="D64" s="29">
        <v>30.7</v>
      </c>
      <c r="E64" s="29">
        <v>30.94</v>
      </c>
      <c r="F64" s="35">
        <v>30.57</v>
      </c>
    </row>
    <row r="65" spans="1:6">
      <c r="A65" s="24"/>
      <c r="B65" t="s">
        <v>13</v>
      </c>
      <c r="C65" s="29">
        <v>24.15</v>
      </c>
      <c r="D65" s="29">
        <v>23.54</v>
      </c>
      <c r="E65" s="29">
        <v>23.91</v>
      </c>
      <c r="F65" s="35">
        <v>23.8</v>
      </c>
    </row>
    <row r="66" spans="1:6">
      <c r="A66" s="21" t="s">
        <v>22</v>
      </c>
      <c r="B66" s="22" t="s">
        <v>11</v>
      </c>
      <c r="C66" s="23">
        <v>54.48</v>
      </c>
      <c r="D66" s="23">
        <v>53.68</v>
      </c>
      <c r="E66" s="23">
        <v>54.21</v>
      </c>
      <c r="F66" s="34">
        <v>53.75</v>
      </c>
    </row>
    <row r="67" spans="1:6">
      <c r="A67" s="24"/>
      <c r="B67" t="s">
        <v>12</v>
      </c>
      <c r="C67" s="29">
        <v>50.46</v>
      </c>
      <c r="D67" s="29">
        <v>49.79</v>
      </c>
      <c r="E67" s="29">
        <v>50.14</v>
      </c>
      <c r="F67" s="35">
        <v>49.79</v>
      </c>
    </row>
    <row r="68" spans="1:6">
      <c r="A68" s="26"/>
      <c r="B68" s="27" t="s">
        <v>13</v>
      </c>
      <c r="C68" s="28">
        <v>49.42</v>
      </c>
      <c r="D68" s="28">
        <v>49</v>
      </c>
      <c r="E68" s="28">
        <v>48.95</v>
      </c>
      <c r="F68" s="36">
        <v>48.69</v>
      </c>
    </row>
    <row r="69" spans="1:6">
      <c r="A69" s="21" t="s">
        <v>23</v>
      </c>
      <c r="B69" s="22" t="s">
        <v>11</v>
      </c>
      <c r="C69" s="23">
        <v>40.43</v>
      </c>
      <c r="D69" s="23">
        <v>39.38</v>
      </c>
      <c r="E69" s="23">
        <v>40.22</v>
      </c>
      <c r="F69" s="34">
        <v>39.15</v>
      </c>
    </row>
    <row r="70" spans="1:6">
      <c r="A70" s="24"/>
      <c r="B70" t="s">
        <v>12</v>
      </c>
      <c r="C70" s="29">
        <v>41.27</v>
      </c>
      <c r="D70" s="29">
        <v>40.43</v>
      </c>
      <c r="E70" s="29">
        <v>40.94</v>
      </c>
      <c r="F70" s="35">
        <v>39.4</v>
      </c>
    </row>
    <row r="71" spans="1:6">
      <c r="A71" s="26"/>
      <c r="B71" s="27" t="s">
        <v>13</v>
      </c>
      <c r="C71" s="28">
        <v>38.49</v>
      </c>
      <c r="D71" s="28">
        <v>37.45</v>
      </c>
      <c r="E71" s="28">
        <v>38.22</v>
      </c>
      <c r="F71" s="36">
        <v>36.61</v>
      </c>
    </row>
    <row r="72" spans="1:6">
      <c r="A72" s="24" t="s">
        <v>24</v>
      </c>
      <c r="B72" t="s">
        <v>11</v>
      </c>
      <c r="C72" s="29">
        <v>29.37</v>
      </c>
      <c r="D72" s="29">
        <v>28.63</v>
      </c>
      <c r="E72" s="29">
        <v>29</v>
      </c>
      <c r="F72" s="35">
        <v>28.18</v>
      </c>
    </row>
    <row r="73" spans="1:6">
      <c r="A73" s="24"/>
      <c r="B73" t="s">
        <v>12</v>
      </c>
      <c r="C73" s="29">
        <v>33.92</v>
      </c>
      <c r="D73" s="29">
        <v>33.25</v>
      </c>
      <c r="E73" s="29">
        <v>33.54</v>
      </c>
      <c r="F73" s="35">
        <v>31.39</v>
      </c>
    </row>
    <row r="74" spans="1:6">
      <c r="A74" s="24"/>
      <c r="B74" t="s">
        <v>13</v>
      </c>
      <c r="C74" s="29">
        <v>31.34</v>
      </c>
      <c r="D74" s="29">
        <v>30.43</v>
      </c>
      <c r="E74" s="29">
        <v>31.05</v>
      </c>
      <c r="F74" s="35">
        <v>29.03</v>
      </c>
    </row>
    <row r="75" spans="1:6">
      <c r="A75" s="21" t="s">
        <v>25</v>
      </c>
      <c r="B75" s="22" t="s">
        <v>11</v>
      </c>
      <c r="C75" s="23">
        <v>38.52</v>
      </c>
      <c r="D75" s="23">
        <v>38.03</v>
      </c>
      <c r="E75" s="23">
        <v>38.22</v>
      </c>
      <c r="F75" s="34">
        <v>37.98</v>
      </c>
    </row>
    <row r="76" spans="1:6">
      <c r="A76" s="24"/>
      <c r="B76" t="s">
        <v>12</v>
      </c>
      <c r="C76" s="29">
        <v>35.38</v>
      </c>
      <c r="D76" s="29">
        <v>34.92</v>
      </c>
      <c r="E76" s="29">
        <v>35.09</v>
      </c>
      <c r="F76" s="35">
        <v>34.81</v>
      </c>
    </row>
    <row r="77" spans="1:6">
      <c r="A77" s="26"/>
      <c r="B77" s="27" t="s">
        <v>13</v>
      </c>
      <c r="C77" s="28">
        <v>33.78</v>
      </c>
      <c r="D77" s="28">
        <v>33.09</v>
      </c>
      <c r="E77" s="28">
        <v>33.45</v>
      </c>
      <c r="F77" s="36">
        <v>33.07</v>
      </c>
    </row>
    <row r="78" spans="1:6">
      <c r="A78" s="24" t="s">
        <v>26</v>
      </c>
      <c r="B78" t="s">
        <v>11</v>
      </c>
      <c r="C78" s="29">
        <v>56.34</v>
      </c>
      <c r="D78" s="29">
        <v>56.23</v>
      </c>
      <c r="E78" s="29">
        <v>56.21</v>
      </c>
      <c r="F78" s="35">
        <v>56</v>
      </c>
    </row>
    <row r="79" spans="1:6">
      <c r="A79" s="24"/>
      <c r="B79" t="s">
        <v>12</v>
      </c>
      <c r="C79" s="29">
        <v>53.85</v>
      </c>
      <c r="D79" s="29">
        <v>53.61</v>
      </c>
      <c r="E79" s="29">
        <v>53.75</v>
      </c>
      <c r="F79" s="35">
        <v>53.53</v>
      </c>
    </row>
    <row r="80" spans="1:6">
      <c r="A80" s="24"/>
      <c r="B80" t="s">
        <v>13</v>
      </c>
      <c r="C80" s="29">
        <v>52.5</v>
      </c>
      <c r="D80" s="29">
        <v>52.43</v>
      </c>
      <c r="E80" s="29">
        <v>52.41</v>
      </c>
      <c r="F80" s="35">
        <v>52.24</v>
      </c>
    </row>
    <row r="81" spans="1:6">
      <c r="A81" s="21" t="s">
        <v>27</v>
      </c>
      <c r="B81" s="22" t="s">
        <v>11</v>
      </c>
      <c r="C81" s="23">
        <v>21.62</v>
      </c>
      <c r="D81" s="23">
        <v>21.92</v>
      </c>
      <c r="E81" s="23">
        <v>21.43</v>
      </c>
      <c r="F81" s="34">
        <v>21.48</v>
      </c>
    </row>
    <row r="82" spans="1:6">
      <c r="A82" s="24"/>
      <c r="B82" t="s">
        <v>12</v>
      </c>
      <c r="C82" s="29">
        <v>22.39</v>
      </c>
      <c r="D82" s="29">
        <v>22.9</v>
      </c>
      <c r="E82" s="29">
        <v>22.12</v>
      </c>
      <c r="F82" s="35">
        <v>22.46</v>
      </c>
    </row>
    <row r="83" spans="1:6">
      <c r="A83" s="26"/>
      <c r="B83" s="27" t="s">
        <v>13</v>
      </c>
      <c r="C83" s="28">
        <v>19.14</v>
      </c>
      <c r="D83" s="28">
        <v>19.42</v>
      </c>
      <c r="E83" s="28">
        <v>18.83</v>
      </c>
      <c r="F83" s="36">
        <v>18.87</v>
      </c>
    </row>
    <row r="84" spans="1:6">
      <c r="A84" s="24" t="s">
        <v>28</v>
      </c>
      <c r="B84" t="s">
        <v>11</v>
      </c>
      <c r="C84" s="29">
        <v>39.98</v>
      </c>
      <c r="D84" s="29">
        <v>39.28</v>
      </c>
      <c r="E84" s="29">
        <v>39.69</v>
      </c>
      <c r="F84" s="35">
        <v>39.48</v>
      </c>
    </row>
    <row r="85" spans="1:6">
      <c r="A85" s="24"/>
      <c r="B85" t="s">
        <v>12</v>
      </c>
      <c r="C85" s="29">
        <v>40.57</v>
      </c>
      <c r="D85" s="29">
        <v>40.03</v>
      </c>
      <c r="E85" s="29">
        <v>40.22</v>
      </c>
      <c r="F85" s="35">
        <v>39.86</v>
      </c>
    </row>
    <row r="86" spans="1:6">
      <c r="A86" s="26"/>
      <c r="B86" s="27" t="s">
        <v>13</v>
      </c>
      <c r="C86" s="28">
        <v>40.14</v>
      </c>
      <c r="D86" s="28">
        <v>39.67</v>
      </c>
      <c r="E86" s="28">
        <v>39.74</v>
      </c>
      <c r="F86" s="36">
        <v>39.37</v>
      </c>
    </row>
    <row r="89" ht="36" spans="1:25">
      <c r="A89" s="42" t="s">
        <v>34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61"/>
    </row>
    <row r="90" spans="1:27">
      <c r="A90" s="44" t="s">
        <v>6</v>
      </c>
      <c r="B90" s="45">
        <v>6</v>
      </c>
      <c r="C90" s="45">
        <v>6.5</v>
      </c>
      <c r="D90" s="45">
        <v>7</v>
      </c>
      <c r="E90" s="45">
        <v>7.5</v>
      </c>
      <c r="F90" s="45">
        <v>8</v>
      </c>
      <c r="G90" s="45">
        <v>8.5</v>
      </c>
      <c r="H90" s="45">
        <v>9</v>
      </c>
      <c r="I90" s="45">
        <v>9.5</v>
      </c>
      <c r="J90" s="45">
        <v>10</v>
      </c>
      <c r="K90" s="45">
        <v>10.5</v>
      </c>
      <c r="L90" s="45">
        <v>11</v>
      </c>
      <c r="M90" s="45">
        <v>11.5</v>
      </c>
      <c r="N90" s="45">
        <v>12</v>
      </c>
      <c r="O90" s="45">
        <v>12.5</v>
      </c>
      <c r="P90" s="45">
        <v>13</v>
      </c>
      <c r="Q90" s="45">
        <v>13.5</v>
      </c>
      <c r="R90" s="45">
        <v>14</v>
      </c>
      <c r="S90" s="45">
        <v>14.5</v>
      </c>
      <c r="T90" s="45">
        <v>15</v>
      </c>
      <c r="U90" s="45">
        <v>15.5</v>
      </c>
      <c r="V90" s="45">
        <v>16</v>
      </c>
      <c r="W90" s="45">
        <v>16.5</v>
      </c>
      <c r="X90" s="45">
        <v>17</v>
      </c>
      <c r="Y90" s="62">
        <v>17.5</v>
      </c>
      <c r="Z90" s="63" t="s">
        <v>35</v>
      </c>
      <c r="AA90" s="63" t="s">
        <v>36</v>
      </c>
    </row>
    <row r="91" spans="1:27">
      <c r="A91" s="46" t="s">
        <v>10</v>
      </c>
      <c r="B91" s="47">
        <f>SUM(B92:B103)/12</f>
        <v>39.0091666666667</v>
      </c>
      <c r="C91" s="47">
        <f t="shared" ref="C91:AA91" si="5">SUM(C92:C103)/12</f>
        <v>38.4775</v>
      </c>
      <c r="D91" s="47">
        <f t="shared" si="5"/>
        <v>38.0166666666667</v>
      </c>
      <c r="E91" s="47">
        <f t="shared" si="5"/>
        <v>37.6008333333333</v>
      </c>
      <c r="F91" s="47">
        <f t="shared" si="5"/>
        <v>37.2266666666667</v>
      </c>
      <c r="G91" s="47">
        <f t="shared" si="5"/>
        <v>36.9041666666667</v>
      </c>
      <c r="H91" s="47">
        <f t="shared" si="5"/>
        <v>36.6075</v>
      </c>
      <c r="I91" s="47">
        <f t="shared" si="5"/>
        <v>36.3708333333333</v>
      </c>
      <c r="J91" s="47">
        <f t="shared" si="5"/>
        <v>36.1541666666667</v>
      </c>
      <c r="K91" s="47">
        <f t="shared" si="5"/>
        <v>36.0183333333333</v>
      </c>
      <c r="L91" s="47">
        <f t="shared" si="5"/>
        <v>35.9275</v>
      </c>
      <c r="M91" s="47">
        <f t="shared" si="5"/>
        <v>35.8658333333333</v>
      </c>
      <c r="N91" s="47">
        <f t="shared" si="5"/>
        <v>35.8433333333333</v>
      </c>
      <c r="O91" s="47">
        <f t="shared" si="5"/>
        <v>35.8425</v>
      </c>
      <c r="P91" s="47">
        <f t="shared" si="5"/>
        <v>35.8625</v>
      </c>
      <c r="Q91" s="47">
        <f t="shared" si="5"/>
        <v>35.9191666666667</v>
      </c>
      <c r="R91" s="47">
        <f t="shared" si="5"/>
        <v>35.9933333333333</v>
      </c>
      <c r="S91" s="47">
        <f t="shared" si="5"/>
        <v>36.0983333333333</v>
      </c>
      <c r="T91" s="47">
        <f t="shared" si="5"/>
        <v>36.2166666666667</v>
      </c>
      <c r="U91" s="47">
        <f t="shared" si="5"/>
        <v>36.3425</v>
      </c>
      <c r="V91" s="47">
        <f t="shared" si="5"/>
        <v>36.4741666666667</v>
      </c>
      <c r="W91" s="47">
        <f t="shared" si="5"/>
        <v>36.6066666666667</v>
      </c>
      <c r="X91" s="47">
        <f t="shared" si="5"/>
        <v>36.7441666666667</v>
      </c>
      <c r="Y91" s="64">
        <f t="shared" si="5"/>
        <v>36.875</v>
      </c>
      <c r="Z91" s="63">
        <f>AVERAGE(B91:Y91)</f>
        <v>36.6248958333333</v>
      </c>
      <c r="AA91" s="63">
        <f>STDEVP(B91:Y91)</f>
        <v>0.853620533826171</v>
      </c>
    </row>
    <row r="92" spans="1:27">
      <c r="A92" s="48" t="s">
        <v>17</v>
      </c>
      <c r="B92" s="49">
        <v>75.56</v>
      </c>
      <c r="C92" s="10">
        <v>72.07</v>
      </c>
      <c r="D92" s="10">
        <v>68.44</v>
      </c>
      <c r="E92" s="10">
        <v>64.86</v>
      </c>
      <c r="F92" s="10">
        <v>61.25</v>
      </c>
      <c r="G92" s="10">
        <v>57.92</v>
      </c>
      <c r="H92" s="10">
        <v>54.72</v>
      </c>
      <c r="I92" s="10">
        <v>52.1</v>
      </c>
      <c r="J92" s="10">
        <v>49.97</v>
      </c>
      <c r="K92" s="10">
        <v>48.28</v>
      </c>
      <c r="L92" s="10">
        <v>46.97</v>
      </c>
      <c r="M92" s="10">
        <v>45.91</v>
      </c>
      <c r="N92" s="10">
        <v>45.12</v>
      </c>
      <c r="O92" s="10">
        <v>44.55</v>
      </c>
      <c r="P92" s="10">
        <v>44.11</v>
      </c>
      <c r="Q92" s="10">
        <v>43.87</v>
      </c>
      <c r="R92" s="29">
        <v>43.71</v>
      </c>
      <c r="S92" s="29">
        <v>43.61</v>
      </c>
      <c r="T92" s="29">
        <v>43.58</v>
      </c>
      <c r="U92" s="29">
        <v>43.61</v>
      </c>
      <c r="V92" s="29">
        <v>43.69</v>
      </c>
      <c r="W92" s="29">
        <v>43.79</v>
      </c>
      <c r="X92" s="29">
        <v>43.9</v>
      </c>
      <c r="Y92" s="35">
        <v>44.03</v>
      </c>
      <c r="Z92" s="63">
        <f t="shared" ref="Z92:Z103" si="6">AVERAGE(B92:Y92)</f>
        <v>51.0675</v>
      </c>
      <c r="AA92" s="63">
        <f t="shared" ref="AA92:AA103" si="7">STDEVP(B92:Y92)</f>
        <v>9.91255443448694</v>
      </c>
    </row>
    <row r="93" spans="1:27">
      <c r="A93" s="48" t="s">
        <v>18</v>
      </c>
      <c r="B93" s="49">
        <v>35.91</v>
      </c>
      <c r="C93" s="10">
        <v>36.1</v>
      </c>
      <c r="D93" s="10">
        <v>36.33</v>
      </c>
      <c r="E93" s="10">
        <v>36.62</v>
      </c>
      <c r="F93" s="10">
        <v>36.88</v>
      </c>
      <c r="G93" s="10">
        <v>37.17</v>
      </c>
      <c r="H93" s="10">
        <v>37.41</v>
      </c>
      <c r="I93" s="10">
        <v>37.67</v>
      </c>
      <c r="J93" s="10">
        <v>37.95</v>
      </c>
      <c r="K93" s="10">
        <v>38.25</v>
      </c>
      <c r="L93" s="10">
        <v>38.55</v>
      </c>
      <c r="M93" s="10">
        <v>38.84</v>
      </c>
      <c r="N93" s="10">
        <v>39.1</v>
      </c>
      <c r="O93" s="10">
        <v>39.37</v>
      </c>
      <c r="P93" s="10">
        <v>39.65</v>
      </c>
      <c r="Q93" s="10">
        <v>39.94</v>
      </c>
      <c r="R93" s="29">
        <v>40.18</v>
      </c>
      <c r="S93" s="29">
        <v>40.45</v>
      </c>
      <c r="T93" s="29">
        <v>40.71</v>
      </c>
      <c r="U93" s="29">
        <v>40.99</v>
      </c>
      <c r="V93" s="29">
        <v>41.23</v>
      </c>
      <c r="W93" s="29">
        <v>41.48</v>
      </c>
      <c r="X93" s="29">
        <v>41.74</v>
      </c>
      <c r="Y93" s="35">
        <v>41.98</v>
      </c>
      <c r="Z93" s="63">
        <f t="shared" si="6"/>
        <v>38.9375</v>
      </c>
      <c r="AA93" s="63">
        <f t="shared" si="7"/>
        <v>1.87121228530241</v>
      </c>
    </row>
    <row r="94" spans="1:27">
      <c r="A94" s="48" t="s">
        <v>19</v>
      </c>
      <c r="B94" s="49">
        <v>19.99</v>
      </c>
      <c r="C94" s="10">
        <v>19.71</v>
      </c>
      <c r="D94" s="10">
        <v>19.69</v>
      </c>
      <c r="E94" s="10">
        <v>19.76</v>
      </c>
      <c r="F94" s="10">
        <v>19.92</v>
      </c>
      <c r="G94" s="10">
        <v>20.13</v>
      </c>
      <c r="H94" s="10">
        <v>20.38</v>
      </c>
      <c r="I94" s="10">
        <v>20.64</v>
      </c>
      <c r="J94" s="10">
        <v>20.91</v>
      </c>
      <c r="K94" s="10">
        <v>21.16</v>
      </c>
      <c r="L94" s="10">
        <v>21.4</v>
      </c>
      <c r="M94" s="10">
        <v>21.65</v>
      </c>
      <c r="N94" s="10">
        <v>21.86</v>
      </c>
      <c r="O94" s="10">
        <v>22.05</v>
      </c>
      <c r="P94" s="10">
        <v>22.23</v>
      </c>
      <c r="Q94" s="10">
        <v>22.41</v>
      </c>
      <c r="R94" s="29">
        <v>22.57</v>
      </c>
      <c r="S94" s="29">
        <v>22.74</v>
      </c>
      <c r="T94" s="29">
        <v>22.9</v>
      </c>
      <c r="U94" s="29">
        <v>23.05</v>
      </c>
      <c r="V94" s="29">
        <v>23.17</v>
      </c>
      <c r="W94" s="29">
        <v>23.29</v>
      </c>
      <c r="X94" s="29">
        <v>23.42</v>
      </c>
      <c r="Y94" s="35">
        <v>23.56</v>
      </c>
      <c r="Z94" s="63">
        <f t="shared" si="6"/>
        <v>21.6079166666667</v>
      </c>
      <c r="AA94" s="63">
        <f t="shared" si="7"/>
        <v>1.30915042160513</v>
      </c>
    </row>
    <row r="95" spans="1:27">
      <c r="A95" s="48" t="s">
        <v>20</v>
      </c>
      <c r="B95" s="49">
        <v>32.87</v>
      </c>
      <c r="C95" s="10">
        <v>32.99</v>
      </c>
      <c r="D95" s="10">
        <v>33.16</v>
      </c>
      <c r="E95" s="10">
        <v>33.3</v>
      </c>
      <c r="F95" s="10">
        <v>33.49</v>
      </c>
      <c r="G95" s="10">
        <v>33.65</v>
      </c>
      <c r="H95" s="10">
        <v>33.84</v>
      </c>
      <c r="I95" s="10">
        <v>34.04</v>
      </c>
      <c r="J95" s="10">
        <v>34.24</v>
      </c>
      <c r="K95" s="10">
        <v>34.44</v>
      </c>
      <c r="L95" s="10">
        <v>34.63</v>
      </c>
      <c r="M95" s="10">
        <v>34.79</v>
      </c>
      <c r="N95" s="10">
        <v>34.98</v>
      </c>
      <c r="O95" s="10">
        <v>35.18</v>
      </c>
      <c r="P95" s="10">
        <v>35.37</v>
      </c>
      <c r="Q95" s="10">
        <v>35.53</v>
      </c>
      <c r="R95" s="29">
        <v>35.7</v>
      </c>
      <c r="S95" s="29">
        <v>35.86</v>
      </c>
      <c r="T95" s="29">
        <v>36.02</v>
      </c>
      <c r="U95" s="29">
        <v>36.18</v>
      </c>
      <c r="V95" s="29">
        <v>36.33</v>
      </c>
      <c r="W95" s="29">
        <v>36.46</v>
      </c>
      <c r="X95" s="29">
        <v>36.6</v>
      </c>
      <c r="Y95" s="35">
        <v>36.73</v>
      </c>
      <c r="Z95" s="63">
        <f t="shared" si="6"/>
        <v>34.8491666666667</v>
      </c>
      <c r="AA95" s="63">
        <f t="shared" si="7"/>
        <v>1.21303653650205</v>
      </c>
    </row>
    <row r="96" spans="1:27">
      <c r="A96" s="48" t="s">
        <v>21</v>
      </c>
      <c r="B96" s="49">
        <v>24.89</v>
      </c>
      <c r="C96" s="10">
        <v>24.28</v>
      </c>
      <c r="D96" s="10">
        <v>23.84</v>
      </c>
      <c r="E96" s="10">
        <v>23.5</v>
      </c>
      <c r="F96" s="10">
        <v>23.28</v>
      </c>
      <c r="G96" s="10">
        <v>23.14</v>
      </c>
      <c r="H96" s="10">
        <v>23.09</v>
      </c>
      <c r="I96" s="10">
        <v>23.09</v>
      </c>
      <c r="J96" s="10">
        <v>23.15</v>
      </c>
      <c r="K96" s="10">
        <v>23.3</v>
      </c>
      <c r="L96" s="10">
        <v>23.48</v>
      </c>
      <c r="M96" s="10">
        <v>23.71</v>
      </c>
      <c r="N96" s="10">
        <v>23.94</v>
      </c>
      <c r="O96" s="10">
        <v>24.15</v>
      </c>
      <c r="P96" s="10">
        <v>24.36</v>
      </c>
      <c r="Q96" s="10">
        <v>24.58</v>
      </c>
      <c r="R96" s="29">
        <v>24.84</v>
      </c>
      <c r="S96" s="29">
        <v>25.07</v>
      </c>
      <c r="T96" s="29">
        <v>25.29</v>
      </c>
      <c r="U96" s="29">
        <v>25.52</v>
      </c>
      <c r="V96" s="29">
        <v>25.76</v>
      </c>
      <c r="W96" s="29">
        <v>25.98</v>
      </c>
      <c r="X96" s="29">
        <v>26.17</v>
      </c>
      <c r="Y96" s="35">
        <v>26.39</v>
      </c>
      <c r="Z96" s="63">
        <f t="shared" si="6"/>
        <v>24.3666666666667</v>
      </c>
      <c r="AA96" s="63">
        <f t="shared" si="7"/>
        <v>1.04396546345599</v>
      </c>
    </row>
    <row r="97" spans="1:27">
      <c r="A97" s="48" t="s">
        <v>22</v>
      </c>
      <c r="B97" s="49">
        <v>77.19</v>
      </c>
      <c r="C97" s="10">
        <v>75.18</v>
      </c>
      <c r="D97" s="10">
        <v>73.07</v>
      </c>
      <c r="E97" s="10">
        <v>70.86</v>
      </c>
      <c r="F97" s="10">
        <v>68.59</v>
      </c>
      <c r="G97" s="10">
        <v>66.33</v>
      </c>
      <c r="H97" s="10">
        <v>64.05</v>
      </c>
      <c r="I97" s="10">
        <v>61.69</v>
      </c>
      <c r="J97" s="10">
        <v>59.05</v>
      </c>
      <c r="K97" s="10">
        <v>56.81</v>
      </c>
      <c r="L97" s="10">
        <v>54.72</v>
      </c>
      <c r="M97" s="10">
        <v>52.71</v>
      </c>
      <c r="N97" s="10">
        <v>51</v>
      </c>
      <c r="O97" s="10">
        <v>49.42</v>
      </c>
      <c r="P97" s="10">
        <v>47.99</v>
      </c>
      <c r="Q97" s="10">
        <v>46.85</v>
      </c>
      <c r="R97" s="29">
        <v>45.96</v>
      </c>
      <c r="S97" s="29">
        <v>45.34</v>
      </c>
      <c r="T97" s="29">
        <v>44.92</v>
      </c>
      <c r="U97" s="29">
        <v>44.58</v>
      </c>
      <c r="V97" s="29">
        <v>44.32</v>
      </c>
      <c r="W97" s="29">
        <v>44.18</v>
      </c>
      <c r="X97" s="29">
        <v>44.1</v>
      </c>
      <c r="Y97" s="35">
        <v>44.03</v>
      </c>
      <c r="Z97" s="63">
        <f t="shared" si="6"/>
        <v>55.5391666666667</v>
      </c>
      <c r="AA97" s="63">
        <f t="shared" si="7"/>
        <v>11.0936122448411</v>
      </c>
    </row>
    <row r="98" spans="1:27">
      <c r="A98" s="48" t="s">
        <v>23</v>
      </c>
      <c r="B98" s="49">
        <v>38.34</v>
      </c>
      <c r="C98" s="10">
        <v>38.16</v>
      </c>
      <c r="D98" s="10">
        <v>38.01</v>
      </c>
      <c r="E98" s="10">
        <v>37.92</v>
      </c>
      <c r="F98" s="10">
        <v>37.86</v>
      </c>
      <c r="G98" s="10">
        <v>37.88</v>
      </c>
      <c r="H98" s="10">
        <v>37.88</v>
      </c>
      <c r="I98" s="10">
        <v>37.91</v>
      </c>
      <c r="J98" s="10">
        <v>37.94</v>
      </c>
      <c r="K98" s="10">
        <v>38.02</v>
      </c>
      <c r="L98" s="10">
        <v>38.11</v>
      </c>
      <c r="M98" s="10">
        <v>38.24</v>
      </c>
      <c r="N98" s="10">
        <v>38.37</v>
      </c>
      <c r="O98" s="10">
        <v>38.49</v>
      </c>
      <c r="P98" s="10">
        <v>38.6</v>
      </c>
      <c r="Q98" s="10">
        <v>38.76</v>
      </c>
      <c r="R98" s="29">
        <v>38.93</v>
      </c>
      <c r="S98" s="29">
        <v>39.1</v>
      </c>
      <c r="T98" s="29">
        <v>39.29</v>
      </c>
      <c r="U98" s="29">
        <v>39.44</v>
      </c>
      <c r="V98" s="29">
        <v>39.61</v>
      </c>
      <c r="W98" s="29">
        <v>39.73</v>
      </c>
      <c r="X98" s="29">
        <v>39.87</v>
      </c>
      <c r="Y98" s="35">
        <v>39.98</v>
      </c>
      <c r="Z98" s="63">
        <f t="shared" si="6"/>
        <v>38.6016666666667</v>
      </c>
      <c r="AA98" s="63">
        <f t="shared" si="7"/>
        <v>0.698788634392084</v>
      </c>
    </row>
    <row r="99" spans="1:27">
      <c r="A99" s="48" t="s">
        <v>24</v>
      </c>
      <c r="B99" s="49">
        <v>23.41</v>
      </c>
      <c r="C99" s="10">
        <v>23.85</v>
      </c>
      <c r="D99" s="10">
        <v>24.34</v>
      </c>
      <c r="E99" s="10">
        <v>24.83</v>
      </c>
      <c r="F99" s="10">
        <v>25.38</v>
      </c>
      <c r="G99" s="10">
        <v>25.97</v>
      </c>
      <c r="H99" s="10">
        <v>26.63</v>
      </c>
      <c r="I99" s="10">
        <v>27.33</v>
      </c>
      <c r="J99" s="10">
        <v>28</v>
      </c>
      <c r="K99" s="10">
        <v>28.7</v>
      </c>
      <c r="L99" s="10">
        <v>29.36</v>
      </c>
      <c r="M99" s="10">
        <v>30.02</v>
      </c>
      <c r="N99" s="10">
        <v>30.72</v>
      </c>
      <c r="O99" s="10">
        <v>31.34</v>
      </c>
      <c r="P99" s="10">
        <v>31.97</v>
      </c>
      <c r="Q99" s="10">
        <v>32.54</v>
      </c>
      <c r="R99" s="29">
        <v>33.08</v>
      </c>
      <c r="S99" s="29">
        <v>33.62</v>
      </c>
      <c r="T99" s="29">
        <v>34.1</v>
      </c>
      <c r="U99" s="29">
        <v>34.57</v>
      </c>
      <c r="V99" s="29">
        <v>35.01</v>
      </c>
      <c r="W99" s="29">
        <v>35.41</v>
      </c>
      <c r="X99" s="29">
        <v>35.76</v>
      </c>
      <c r="Y99" s="35">
        <v>36.06</v>
      </c>
      <c r="Z99" s="63">
        <f t="shared" si="6"/>
        <v>30.0833333333333</v>
      </c>
      <c r="AA99" s="63">
        <f t="shared" si="7"/>
        <v>4.07850633061773</v>
      </c>
    </row>
    <row r="100" spans="1:27">
      <c r="A100" s="48" t="s">
        <v>25</v>
      </c>
      <c r="B100" s="49">
        <v>29.5</v>
      </c>
      <c r="C100" s="10">
        <v>29.86</v>
      </c>
      <c r="D100" s="10">
        <v>30.24</v>
      </c>
      <c r="E100" s="10">
        <v>30.58</v>
      </c>
      <c r="F100" s="10">
        <v>30.97</v>
      </c>
      <c r="G100" s="10">
        <v>31.37</v>
      </c>
      <c r="H100" s="10">
        <v>31.77</v>
      </c>
      <c r="I100" s="10">
        <v>32.14</v>
      </c>
      <c r="J100" s="10">
        <v>32.47</v>
      </c>
      <c r="K100" s="10">
        <v>32.77</v>
      </c>
      <c r="L100" s="10">
        <v>33.04</v>
      </c>
      <c r="M100" s="10">
        <v>33.33</v>
      </c>
      <c r="N100" s="10">
        <v>33.55</v>
      </c>
      <c r="O100" s="10">
        <v>33.78</v>
      </c>
      <c r="P100" s="10">
        <v>33.99</v>
      </c>
      <c r="Q100" s="10">
        <v>34.21</v>
      </c>
      <c r="R100" s="29">
        <v>34.38</v>
      </c>
      <c r="S100" s="29">
        <v>34.56</v>
      </c>
      <c r="T100" s="29">
        <v>34.74</v>
      </c>
      <c r="U100" s="29">
        <v>34.91</v>
      </c>
      <c r="V100" s="29">
        <v>35.08</v>
      </c>
      <c r="W100" s="29">
        <v>35.27</v>
      </c>
      <c r="X100" s="29">
        <v>35.46</v>
      </c>
      <c r="Y100" s="35">
        <v>35.62</v>
      </c>
      <c r="Z100" s="63">
        <f t="shared" si="6"/>
        <v>33.06625</v>
      </c>
      <c r="AA100" s="63">
        <f t="shared" si="7"/>
        <v>1.8452299145364</v>
      </c>
    </row>
    <row r="101" spans="1:27">
      <c r="A101" s="48" t="s">
        <v>26</v>
      </c>
      <c r="B101" s="49">
        <v>53.79</v>
      </c>
      <c r="C101" s="10">
        <v>52.98</v>
      </c>
      <c r="D101" s="10">
        <v>52.56</v>
      </c>
      <c r="E101" s="10">
        <v>52.35</v>
      </c>
      <c r="F101" s="10">
        <v>52.26</v>
      </c>
      <c r="G101" s="10">
        <v>52.23</v>
      </c>
      <c r="H101" s="10">
        <v>52.2</v>
      </c>
      <c r="I101" s="10">
        <v>52.24</v>
      </c>
      <c r="J101" s="10">
        <v>52.25</v>
      </c>
      <c r="K101" s="10">
        <v>52.29</v>
      </c>
      <c r="L101" s="10">
        <v>52.34</v>
      </c>
      <c r="M101" s="10">
        <v>52.4</v>
      </c>
      <c r="N101" s="10">
        <v>52.46</v>
      </c>
      <c r="O101" s="10">
        <v>52.5</v>
      </c>
      <c r="P101" s="10">
        <v>52.55</v>
      </c>
      <c r="Q101" s="10">
        <v>52.57</v>
      </c>
      <c r="R101" s="29">
        <v>52.62</v>
      </c>
      <c r="S101" s="29">
        <v>52.66</v>
      </c>
      <c r="T101" s="29">
        <v>52.7</v>
      </c>
      <c r="U101" s="29">
        <v>52.74</v>
      </c>
      <c r="V101" s="29">
        <v>52.78</v>
      </c>
      <c r="W101" s="29">
        <v>52.82</v>
      </c>
      <c r="X101" s="29">
        <v>52.87</v>
      </c>
      <c r="Y101" s="35">
        <v>52.92</v>
      </c>
      <c r="Z101" s="63">
        <f t="shared" si="6"/>
        <v>52.5866666666667</v>
      </c>
      <c r="AA101" s="63">
        <f t="shared" si="7"/>
        <v>0.342255590003858</v>
      </c>
    </row>
    <row r="102" spans="1:27">
      <c r="A102" s="48" t="s">
        <v>27</v>
      </c>
      <c r="B102" s="49">
        <v>16.58</v>
      </c>
      <c r="C102" s="10">
        <v>16.64</v>
      </c>
      <c r="D102" s="10">
        <v>16.72</v>
      </c>
      <c r="E102" s="10">
        <v>16.88</v>
      </c>
      <c r="F102" s="10">
        <v>17.07</v>
      </c>
      <c r="G102" s="10">
        <v>17.28</v>
      </c>
      <c r="H102" s="10">
        <v>17.52</v>
      </c>
      <c r="I102" s="10">
        <v>17.75</v>
      </c>
      <c r="J102" s="10">
        <v>18.01</v>
      </c>
      <c r="K102" s="10">
        <v>18.23</v>
      </c>
      <c r="L102" s="10">
        <v>18.47</v>
      </c>
      <c r="M102" s="10">
        <v>18.68</v>
      </c>
      <c r="N102" s="10">
        <v>18.88</v>
      </c>
      <c r="O102" s="10">
        <v>19.14</v>
      </c>
      <c r="P102" s="10">
        <v>19.38</v>
      </c>
      <c r="Q102" s="10">
        <v>19.58</v>
      </c>
      <c r="R102" s="29">
        <v>19.75</v>
      </c>
      <c r="S102" s="29">
        <v>19.95</v>
      </c>
      <c r="T102" s="29">
        <v>20.1</v>
      </c>
      <c r="U102" s="29">
        <v>20.26</v>
      </c>
      <c r="V102" s="29">
        <v>20.43</v>
      </c>
      <c r="W102" s="29">
        <v>20.57</v>
      </c>
      <c r="X102" s="29">
        <v>20.71</v>
      </c>
      <c r="Y102" s="35">
        <v>20.84</v>
      </c>
      <c r="Z102" s="63">
        <f t="shared" si="6"/>
        <v>18.7258333333333</v>
      </c>
      <c r="AA102" s="63">
        <f t="shared" si="7"/>
        <v>1.40392579536416</v>
      </c>
    </row>
    <row r="103" spans="1:27">
      <c r="A103" s="50" t="s">
        <v>28</v>
      </c>
      <c r="B103" s="51">
        <v>40.08</v>
      </c>
      <c r="C103" s="13">
        <v>39.91</v>
      </c>
      <c r="D103" s="13">
        <v>39.8</v>
      </c>
      <c r="E103" s="13">
        <v>39.75</v>
      </c>
      <c r="F103" s="13">
        <v>39.77</v>
      </c>
      <c r="G103" s="13">
        <v>39.78</v>
      </c>
      <c r="H103" s="13">
        <v>39.8</v>
      </c>
      <c r="I103" s="13">
        <v>39.85</v>
      </c>
      <c r="J103" s="13">
        <v>39.91</v>
      </c>
      <c r="K103" s="13">
        <v>39.97</v>
      </c>
      <c r="L103" s="13">
        <v>40.06</v>
      </c>
      <c r="M103" s="13">
        <v>40.11</v>
      </c>
      <c r="N103" s="13">
        <v>40.14</v>
      </c>
      <c r="O103" s="13">
        <v>40.14</v>
      </c>
      <c r="P103" s="13">
        <v>40.15</v>
      </c>
      <c r="Q103" s="13">
        <v>40.19</v>
      </c>
      <c r="R103" s="28">
        <v>40.2</v>
      </c>
      <c r="S103" s="28">
        <v>40.22</v>
      </c>
      <c r="T103" s="28">
        <v>40.25</v>
      </c>
      <c r="U103" s="28">
        <v>40.26</v>
      </c>
      <c r="V103" s="28">
        <v>40.28</v>
      </c>
      <c r="W103" s="28">
        <v>40.3</v>
      </c>
      <c r="X103" s="28">
        <v>40.33</v>
      </c>
      <c r="Y103" s="36">
        <v>40.36</v>
      </c>
      <c r="Z103" s="63">
        <f t="shared" si="6"/>
        <v>40.0670833333333</v>
      </c>
      <c r="AA103" s="63">
        <f t="shared" si="7"/>
        <v>0.195863029663305</v>
      </c>
    </row>
    <row r="104" spans="15:15">
      <c r="O104" s="4"/>
    </row>
    <row r="105" spans="15:15">
      <c r="O105" s="4"/>
    </row>
    <row r="106" ht="36" spans="1:25">
      <c r="A106" s="42" t="s">
        <v>37</v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61"/>
    </row>
    <row r="107" spans="1:25">
      <c r="A107" s="44"/>
      <c r="B107" s="45">
        <v>6</v>
      </c>
      <c r="C107" s="45">
        <v>6.5</v>
      </c>
      <c r="D107" s="45">
        <v>7</v>
      </c>
      <c r="E107" s="45">
        <v>7.5</v>
      </c>
      <c r="F107" s="45">
        <v>8</v>
      </c>
      <c r="G107" s="45">
        <v>8.5</v>
      </c>
      <c r="H107" s="45">
        <v>9</v>
      </c>
      <c r="I107" s="45">
        <v>9.5</v>
      </c>
      <c r="J107" s="45">
        <v>10</v>
      </c>
      <c r="K107" s="45">
        <v>10.5</v>
      </c>
      <c r="L107" s="45">
        <v>11</v>
      </c>
      <c r="M107" s="45">
        <v>11.5</v>
      </c>
      <c r="N107" s="45">
        <v>12</v>
      </c>
      <c r="O107" s="45">
        <v>12.5</v>
      </c>
      <c r="P107" s="45">
        <v>13</v>
      </c>
      <c r="Q107" s="45">
        <v>13.5</v>
      </c>
      <c r="R107" s="45">
        <v>14</v>
      </c>
      <c r="S107" s="45">
        <v>14.5</v>
      </c>
      <c r="T107" s="45">
        <v>15</v>
      </c>
      <c r="U107" s="45">
        <v>15.5</v>
      </c>
      <c r="V107" s="45">
        <v>16</v>
      </c>
      <c r="W107" s="45">
        <v>16.5</v>
      </c>
      <c r="X107" s="45">
        <v>17</v>
      </c>
      <c r="Y107" s="62">
        <v>17.5</v>
      </c>
    </row>
    <row r="108" spans="1:25">
      <c r="A108" s="46" t="s">
        <v>10</v>
      </c>
      <c r="B108" s="47">
        <f>(B91-$Z91)/$AA91</f>
        <v>2.79312731928596</v>
      </c>
      <c r="C108" s="47">
        <f t="shared" ref="C108:Y108" si="8">(C91-$Z91)/$AA91</f>
        <v>2.17029006830796</v>
      </c>
      <c r="D108" s="47">
        <f t="shared" si="8"/>
        <v>1.63043270186464</v>
      </c>
      <c r="E108" s="47">
        <f t="shared" si="8"/>
        <v>1.14329196794925</v>
      </c>
      <c r="F108" s="47">
        <f t="shared" si="8"/>
        <v>0.704962930818958</v>
      </c>
      <c r="G108" s="47">
        <f t="shared" si="8"/>
        <v>0.327160397702201</v>
      </c>
      <c r="H108" s="47">
        <f t="shared" si="8"/>
        <v>-0.0203788834077815</v>
      </c>
      <c r="I108" s="47">
        <f t="shared" si="8"/>
        <v>-0.297629321147203</v>
      </c>
      <c r="J108" s="47">
        <f t="shared" si="8"/>
        <v>-0.551450144429777</v>
      </c>
      <c r="K108" s="47">
        <f t="shared" si="8"/>
        <v>-0.710576275949223</v>
      </c>
      <c r="L108" s="47">
        <f t="shared" si="8"/>
        <v>-0.816985774940766</v>
      </c>
      <c r="M108" s="47">
        <f t="shared" si="8"/>
        <v>-0.88922708618273</v>
      </c>
      <c r="N108" s="47">
        <f t="shared" si="8"/>
        <v>-0.91558540244669</v>
      </c>
      <c r="O108" s="47">
        <f t="shared" si="8"/>
        <v>-0.9165616363824</v>
      </c>
      <c r="P108" s="47">
        <f t="shared" si="8"/>
        <v>-0.893132021925543</v>
      </c>
      <c r="Q108" s="47">
        <f t="shared" si="8"/>
        <v>-0.826748114297796</v>
      </c>
      <c r="R108" s="47">
        <f t="shared" si="8"/>
        <v>-0.739863294020296</v>
      </c>
      <c r="S108" s="47">
        <f t="shared" si="8"/>
        <v>-0.616857818121823</v>
      </c>
      <c r="T108" s="47">
        <f t="shared" si="8"/>
        <v>-0.478232599252104</v>
      </c>
      <c r="U108" s="47">
        <f t="shared" si="8"/>
        <v>-0.330821274961073</v>
      </c>
      <c r="V108" s="47">
        <f t="shared" si="8"/>
        <v>-0.176576313120133</v>
      </c>
      <c r="W108" s="47">
        <f t="shared" si="8"/>
        <v>-0.0213551173434828</v>
      </c>
      <c r="X108" s="47">
        <f t="shared" si="8"/>
        <v>0.139723482047383</v>
      </c>
      <c r="Y108" s="64">
        <f t="shared" si="8"/>
        <v>0.29299220995263</v>
      </c>
    </row>
    <row r="109" spans="1:25">
      <c r="A109" s="48" t="s">
        <v>17</v>
      </c>
      <c r="B109" s="47">
        <f t="shared" ref="B109:B120" si="9">(B92-$Z92)/$AA92</f>
        <v>2.47085654478605</v>
      </c>
      <c r="C109" s="47">
        <f t="shared" ref="C109:Y109" si="10">(C92-$Z92)/$AA92</f>
        <v>2.11877777204732</v>
      </c>
      <c r="D109" s="47">
        <f t="shared" si="10"/>
        <v>1.7525754955311</v>
      </c>
      <c r="E109" s="47">
        <f t="shared" si="10"/>
        <v>1.39141732750685</v>
      </c>
      <c r="F109" s="47">
        <f t="shared" si="10"/>
        <v>1.02723269438742</v>
      </c>
      <c r="G109" s="47">
        <f t="shared" si="10"/>
        <v>0.691295068822961</v>
      </c>
      <c r="H109" s="47">
        <f t="shared" si="10"/>
        <v>0.368472125337594</v>
      </c>
      <c r="I109" s="47">
        <f t="shared" si="10"/>
        <v>0.10416084035895</v>
      </c>
      <c r="J109" s="47">
        <f t="shared" si="10"/>
        <v>-0.110718181398497</v>
      </c>
      <c r="K109" s="47">
        <f t="shared" si="10"/>
        <v>-0.281209048426707</v>
      </c>
      <c r="L109" s="47">
        <f t="shared" si="10"/>
        <v>-0.413364690916029</v>
      </c>
      <c r="M109" s="47">
        <f t="shared" si="10"/>
        <v>-0.520299790945557</v>
      </c>
      <c r="N109" s="47">
        <f t="shared" si="10"/>
        <v>-0.599996705118507</v>
      </c>
      <c r="O109" s="47">
        <f t="shared" si="10"/>
        <v>-0.657499541926838</v>
      </c>
      <c r="P109" s="47">
        <f t="shared" si="10"/>
        <v>-0.701887696656075</v>
      </c>
      <c r="Q109" s="47">
        <f t="shared" si="10"/>
        <v>-0.726099417417478</v>
      </c>
      <c r="R109" s="47">
        <f t="shared" si="10"/>
        <v>-0.742240564591746</v>
      </c>
      <c r="S109" s="47">
        <f t="shared" si="10"/>
        <v>-0.752328781575664</v>
      </c>
      <c r="T109" s="47">
        <f t="shared" si="10"/>
        <v>-0.75535524667084</v>
      </c>
      <c r="U109" s="47">
        <f t="shared" si="10"/>
        <v>-0.752328781575664</v>
      </c>
      <c r="V109" s="47">
        <f t="shared" si="10"/>
        <v>-0.74425820798853</v>
      </c>
      <c r="W109" s="47">
        <f t="shared" si="10"/>
        <v>-0.734169991004612</v>
      </c>
      <c r="X109" s="47">
        <f t="shared" si="10"/>
        <v>-0.723072952322303</v>
      </c>
      <c r="Y109" s="64">
        <f t="shared" si="10"/>
        <v>-0.709958270243209</v>
      </c>
    </row>
    <row r="110" spans="1:25">
      <c r="A110" s="48" t="s">
        <v>18</v>
      </c>
      <c r="B110" s="47">
        <f t="shared" si="9"/>
        <v>-1.61793508079215</v>
      </c>
      <c r="C110" s="47">
        <f t="shared" ref="C110:Y110" si="11">(C93-$Z93)/$AA93</f>
        <v>-1.51639662815779</v>
      </c>
      <c r="D110" s="47">
        <f t="shared" si="11"/>
        <v>-1.39348165917936</v>
      </c>
      <c r="E110" s="47">
        <f t="shared" si="11"/>
        <v>-1.23850191568482</v>
      </c>
      <c r="F110" s="47">
        <f t="shared" si="11"/>
        <v>-1.09955455944834</v>
      </c>
      <c r="G110" s="47">
        <f t="shared" si="11"/>
        <v>-0.944574815953796</v>
      </c>
      <c r="H110" s="47">
        <f t="shared" si="11"/>
        <v>-0.816315717889352</v>
      </c>
      <c r="I110" s="47">
        <f t="shared" si="11"/>
        <v>-0.677368361652864</v>
      </c>
      <c r="J110" s="47">
        <f t="shared" si="11"/>
        <v>-0.527732747244342</v>
      </c>
      <c r="K110" s="47">
        <f t="shared" si="11"/>
        <v>-0.367408874663785</v>
      </c>
      <c r="L110" s="47">
        <f t="shared" si="11"/>
        <v>-0.207085002083227</v>
      </c>
      <c r="M110" s="47">
        <f t="shared" si="11"/>
        <v>-0.0521052585886836</v>
      </c>
      <c r="N110" s="47">
        <f t="shared" si="11"/>
        <v>0.0868420976477997</v>
      </c>
      <c r="O110" s="47">
        <f t="shared" si="11"/>
        <v>0.231133582970301</v>
      </c>
      <c r="P110" s="47">
        <f t="shared" si="11"/>
        <v>0.380769197378823</v>
      </c>
      <c r="Q110" s="47">
        <f t="shared" si="11"/>
        <v>0.535748940873363</v>
      </c>
      <c r="R110" s="47">
        <f t="shared" si="11"/>
        <v>0.664008038937811</v>
      </c>
      <c r="S110" s="47">
        <f t="shared" si="11"/>
        <v>0.808299524260316</v>
      </c>
      <c r="T110" s="47">
        <f t="shared" si="11"/>
        <v>0.947246880496799</v>
      </c>
      <c r="U110" s="47">
        <f t="shared" si="11"/>
        <v>1.09688249490532</v>
      </c>
      <c r="V110" s="47">
        <f t="shared" si="11"/>
        <v>1.22514159296977</v>
      </c>
      <c r="W110" s="47">
        <f t="shared" si="11"/>
        <v>1.35874482012023</v>
      </c>
      <c r="X110" s="47">
        <f t="shared" si="11"/>
        <v>1.49769217635672</v>
      </c>
      <c r="Y110" s="64">
        <f t="shared" si="11"/>
        <v>1.62595127442116</v>
      </c>
    </row>
    <row r="111" spans="1:25">
      <c r="A111" s="48" t="s">
        <v>19</v>
      </c>
      <c r="B111" s="47">
        <f t="shared" si="9"/>
        <v>-1.23585238179351</v>
      </c>
      <c r="C111" s="47">
        <f t="shared" ref="C111:Y111" si="12">(C94-$Z94)/$AA94</f>
        <v>-1.44973154753268</v>
      </c>
      <c r="D111" s="47">
        <f t="shared" si="12"/>
        <v>-1.46500863079977</v>
      </c>
      <c r="E111" s="47">
        <f t="shared" si="12"/>
        <v>-1.41153883936497</v>
      </c>
      <c r="F111" s="47">
        <f t="shared" si="12"/>
        <v>-1.2893221732283</v>
      </c>
      <c r="G111" s="47">
        <f t="shared" si="12"/>
        <v>-1.12891279892392</v>
      </c>
      <c r="H111" s="47">
        <f t="shared" si="12"/>
        <v>-0.937949258085364</v>
      </c>
      <c r="I111" s="47">
        <f t="shared" si="12"/>
        <v>-0.739347175613268</v>
      </c>
      <c r="J111" s="47">
        <f t="shared" si="12"/>
        <v>-0.533106551507631</v>
      </c>
      <c r="K111" s="47">
        <f t="shared" si="12"/>
        <v>-0.342143010669078</v>
      </c>
      <c r="L111" s="47">
        <f t="shared" si="12"/>
        <v>-0.158818011464068</v>
      </c>
      <c r="M111" s="47">
        <f t="shared" si="12"/>
        <v>0.0321455293744849</v>
      </c>
      <c r="N111" s="47">
        <f t="shared" si="12"/>
        <v>0.19255490367887</v>
      </c>
      <c r="O111" s="47">
        <f t="shared" si="12"/>
        <v>0.337687194716171</v>
      </c>
      <c r="P111" s="47">
        <f t="shared" si="12"/>
        <v>0.475180944119929</v>
      </c>
      <c r="Q111" s="47">
        <f t="shared" si="12"/>
        <v>0.612674693523687</v>
      </c>
      <c r="R111" s="47">
        <f t="shared" si="12"/>
        <v>0.734891359660361</v>
      </c>
      <c r="S111" s="47">
        <f t="shared" si="12"/>
        <v>0.864746567430576</v>
      </c>
      <c r="T111" s="47">
        <f t="shared" si="12"/>
        <v>0.98696323356725</v>
      </c>
      <c r="U111" s="47">
        <f t="shared" si="12"/>
        <v>1.10154135807038</v>
      </c>
      <c r="V111" s="47">
        <f t="shared" si="12"/>
        <v>1.19320385767289</v>
      </c>
      <c r="W111" s="47">
        <f t="shared" si="12"/>
        <v>1.28486635727539</v>
      </c>
      <c r="X111" s="47">
        <f t="shared" si="12"/>
        <v>1.38416739851144</v>
      </c>
      <c r="Y111" s="64">
        <f t="shared" si="12"/>
        <v>1.49110698138103</v>
      </c>
    </row>
    <row r="112" spans="1:25">
      <c r="A112" s="48" t="s">
        <v>20</v>
      </c>
      <c r="B112" s="47">
        <f t="shared" si="9"/>
        <v>-1.6315804240933</v>
      </c>
      <c r="C112" s="47">
        <f t="shared" ref="C112:Y112" si="13">(C95-$Z95)/$AA95</f>
        <v>-1.5326551268009</v>
      </c>
      <c r="D112" s="47">
        <f t="shared" si="13"/>
        <v>-1.39251095563668</v>
      </c>
      <c r="E112" s="47">
        <f t="shared" si="13"/>
        <v>-1.27709810879556</v>
      </c>
      <c r="F112" s="47">
        <f t="shared" si="13"/>
        <v>-1.1204663880826</v>
      </c>
      <c r="G112" s="47">
        <f t="shared" si="13"/>
        <v>-0.988565991692741</v>
      </c>
      <c r="H112" s="47">
        <f t="shared" si="13"/>
        <v>-0.831934270979782</v>
      </c>
      <c r="I112" s="47">
        <f t="shared" si="13"/>
        <v>-0.667058775492464</v>
      </c>
      <c r="J112" s="47">
        <f t="shared" si="13"/>
        <v>-0.50218328000514</v>
      </c>
      <c r="K112" s="47">
        <f t="shared" si="13"/>
        <v>-0.337307784517822</v>
      </c>
      <c r="L112" s="47">
        <f t="shared" si="13"/>
        <v>-0.180676063804862</v>
      </c>
      <c r="M112" s="47">
        <f t="shared" si="13"/>
        <v>-0.0487756674150077</v>
      </c>
      <c r="N112" s="47">
        <f t="shared" si="13"/>
        <v>0.107856053297946</v>
      </c>
      <c r="O112" s="47">
        <f t="shared" si="13"/>
        <v>0.27273154878527</v>
      </c>
      <c r="P112" s="47">
        <f t="shared" si="13"/>
        <v>0.429363269498224</v>
      </c>
      <c r="Q112" s="47">
        <f t="shared" si="13"/>
        <v>0.561263665888084</v>
      </c>
      <c r="R112" s="47">
        <f t="shared" si="13"/>
        <v>0.701407837052309</v>
      </c>
      <c r="S112" s="47">
        <f t="shared" si="13"/>
        <v>0.833308233442163</v>
      </c>
      <c r="T112" s="47">
        <f t="shared" si="13"/>
        <v>0.965208629832023</v>
      </c>
      <c r="U112" s="47">
        <f t="shared" si="13"/>
        <v>1.09710902622188</v>
      </c>
      <c r="V112" s="47">
        <f t="shared" si="13"/>
        <v>1.22076564783737</v>
      </c>
      <c r="W112" s="47">
        <f t="shared" si="13"/>
        <v>1.32793471990413</v>
      </c>
      <c r="X112" s="47">
        <f t="shared" si="13"/>
        <v>1.44334756674525</v>
      </c>
      <c r="Y112" s="64">
        <f t="shared" si="13"/>
        <v>1.55051663881201</v>
      </c>
    </row>
    <row r="113" spans="1:25">
      <c r="A113" s="48" t="s">
        <v>21</v>
      </c>
      <c r="B113" s="47">
        <f t="shared" si="9"/>
        <v>0.501293722496214</v>
      </c>
      <c r="C113" s="47">
        <f t="shared" ref="C113:Y113" si="14">(C96-$Z96)/$AA96</f>
        <v>-0.0830167948082816</v>
      </c>
      <c r="D113" s="47">
        <f t="shared" si="14"/>
        <v>-0.504486676142673</v>
      </c>
      <c r="E113" s="47">
        <f t="shared" si="14"/>
        <v>-0.830167948082884</v>
      </c>
      <c r="F113" s="47">
        <f t="shared" si="14"/>
        <v>-1.04090288875008</v>
      </c>
      <c r="G113" s="47">
        <f t="shared" si="14"/>
        <v>-1.17500694190193</v>
      </c>
      <c r="H113" s="47">
        <f t="shared" si="14"/>
        <v>-1.22290124659902</v>
      </c>
      <c r="I113" s="47">
        <f t="shared" si="14"/>
        <v>-1.22290124659902</v>
      </c>
      <c r="J113" s="47">
        <f t="shared" si="14"/>
        <v>-1.16542808096251</v>
      </c>
      <c r="K113" s="47">
        <f t="shared" si="14"/>
        <v>-1.02174516687124</v>
      </c>
      <c r="L113" s="47">
        <f t="shared" si="14"/>
        <v>-0.84932566996172</v>
      </c>
      <c r="M113" s="47">
        <f t="shared" si="14"/>
        <v>-0.629011868355106</v>
      </c>
      <c r="N113" s="47">
        <f t="shared" si="14"/>
        <v>-0.408698066748492</v>
      </c>
      <c r="O113" s="47">
        <f t="shared" si="14"/>
        <v>-0.207541987020718</v>
      </c>
      <c r="P113" s="47">
        <f t="shared" si="14"/>
        <v>-0.0063859072929395</v>
      </c>
      <c r="Q113" s="47">
        <f t="shared" si="14"/>
        <v>0.204349033374255</v>
      </c>
      <c r="R113" s="47">
        <f t="shared" si="14"/>
        <v>0.453399417799123</v>
      </c>
      <c r="S113" s="47">
        <f t="shared" si="14"/>
        <v>0.673713219405737</v>
      </c>
      <c r="T113" s="47">
        <f t="shared" si="14"/>
        <v>0.884448160072931</v>
      </c>
      <c r="U113" s="47">
        <f t="shared" si="14"/>
        <v>1.10476196167954</v>
      </c>
      <c r="V113" s="47">
        <f t="shared" si="14"/>
        <v>1.33465462422558</v>
      </c>
      <c r="W113" s="47">
        <f t="shared" si="14"/>
        <v>1.54538956489277</v>
      </c>
      <c r="X113" s="47">
        <f t="shared" si="14"/>
        <v>1.72738792274171</v>
      </c>
      <c r="Y113" s="64">
        <f t="shared" si="14"/>
        <v>1.93812286340891</v>
      </c>
    </row>
    <row r="114" spans="1:25">
      <c r="A114" s="48" t="s">
        <v>22</v>
      </c>
      <c r="B114" s="47">
        <f t="shared" si="9"/>
        <v>1.95164864748195</v>
      </c>
      <c r="C114" s="47">
        <f t="shared" ref="C114:Y114" si="15">(C97-$Z97)/$AA97</f>
        <v>1.77046329904553</v>
      </c>
      <c r="D114" s="47">
        <f t="shared" si="15"/>
        <v>1.5802637541695</v>
      </c>
      <c r="E114" s="47">
        <f t="shared" si="15"/>
        <v>1.38105001285384</v>
      </c>
      <c r="F114" s="47">
        <f t="shared" si="15"/>
        <v>1.17642775367441</v>
      </c>
      <c r="G114" s="47">
        <f t="shared" si="15"/>
        <v>0.972706914138938</v>
      </c>
      <c r="H114" s="47">
        <f t="shared" si="15"/>
        <v>0.767183235315543</v>
      </c>
      <c r="I114" s="47">
        <f t="shared" si="15"/>
        <v>0.554448199340451</v>
      </c>
      <c r="J114" s="47">
        <f t="shared" si="15"/>
        <v>0.316473413334416</v>
      </c>
      <c r="K114" s="47">
        <f t="shared" si="15"/>
        <v>0.114555413086871</v>
      </c>
      <c r="L114" s="47">
        <f t="shared" si="15"/>
        <v>-0.0738412925012409</v>
      </c>
      <c r="M114" s="47">
        <f t="shared" si="15"/>
        <v>-0.255026640937654</v>
      </c>
      <c r="N114" s="47">
        <f t="shared" si="15"/>
        <v>-0.4091694000552</v>
      </c>
      <c r="O114" s="47">
        <f t="shared" si="15"/>
        <v>-0.551593703801236</v>
      </c>
      <c r="P114" s="47">
        <f t="shared" si="15"/>
        <v>-0.680496712887838</v>
      </c>
      <c r="Q114" s="47">
        <f t="shared" si="15"/>
        <v>-0.783258552299536</v>
      </c>
      <c r="R114" s="47">
        <f t="shared" si="15"/>
        <v>-0.863484900612176</v>
      </c>
      <c r="S114" s="47">
        <f t="shared" si="15"/>
        <v>-0.919372918537836</v>
      </c>
      <c r="T114" s="47">
        <f t="shared" si="15"/>
        <v>-0.957232543584251</v>
      </c>
      <c r="U114" s="47">
        <f t="shared" si="15"/>
        <v>-0.987880811478968</v>
      </c>
      <c r="V114" s="47">
        <f t="shared" si="15"/>
        <v>-1.01131772222199</v>
      </c>
      <c r="W114" s="47">
        <f t="shared" si="15"/>
        <v>-1.02393759723746</v>
      </c>
      <c r="X114" s="47">
        <f t="shared" si="15"/>
        <v>-1.03114895438916</v>
      </c>
      <c r="Y114" s="64">
        <f t="shared" si="15"/>
        <v>-1.03745889189689</v>
      </c>
    </row>
    <row r="115" spans="1:25">
      <c r="A115" s="48" t="s">
        <v>23</v>
      </c>
      <c r="B115" s="47">
        <f t="shared" si="9"/>
        <v>-0.374457530916057</v>
      </c>
      <c r="C115" s="47">
        <f t="shared" ref="C115:Y115" si="16">(C98-$Z98)/$AA98</f>
        <v>-0.632046150909281</v>
      </c>
      <c r="D115" s="47">
        <f t="shared" si="16"/>
        <v>-0.846703334236958</v>
      </c>
      <c r="E115" s="47">
        <f t="shared" si="16"/>
        <v>-0.97549764423356</v>
      </c>
      <c r="F115" s="47">
        <f t="shared" si="16"/>
        <v>-1.06136051756463</v>
      </c>
      <c r="G115" s="47">
        <f t="shared" si="16"/>
        <v>-1.03273955978761</v>
      </c>
      <c r="H115" s="47">
        <f t="shared" si="16"/>
        <v>-1.03273955978761</v>
      </c>
      <c r="I115" s="47">
        <f t="shared" si="16"/>
        <v>-0.989808123122079</v>
      </c>
      <c r="J115" s="47">
        <f t="shared" si="16"/>
        <v>-0.946876686456542</v>
      </c>
      <c r="K115" s="47">
        <f t="shared" si="16"/>
        <v>-0.832392855348439</v>
      </c>
      <c r="L115" s="47">
        <f t="shared" si="16"/>
        <v>-0.703598545351837</v>
      </c>
      <c r="M115" s="47">
        <f t="shared" si="16"/>
        <v>-0.517562319801178</v>
      </c>
      <c r="N115" s="47">
        <f t="shared" si="16"/>
        <v>-0.33152609425053</v>
      </c>
      <c r="O115" s="47">
        <f t="shared" si="16"/>
        <v>-0.15980034758838</v>
      </c>
      <c r="P115" s="47">
        <f t="shared" si="16"/>
        <v>-0.00238507981474982</v>
      </c>
      <c r="Q115" s="47">
        <f t="shared" si="16"/>
        <v>0.226582582401436</v>
      </c>
      <c r="R115" s="47">
        <f t="shared" si="16"/>
        <v>0.469860723506141</v>
      </c>
      <c r="S115" s="47">
        <f t="shared" si="16"/>
        <v>0.713138864610846</v>
      </c>
      <c r="T115" s="47">
        <f t="shared" si="16"/>
        <v>0.985037963492569</v>
      </c>
      <c r="U115" s="47">
        <f t="shared" si="16"/>
        <v>1.19969514682025</v>
      </c>
      <c r="V115" s="47">
        <f t="shared" si="16"/>
        <v>1.44297328792495</v>
      </c>
      <c r="W115" s="47">
        <f t="shared" si="16"/>
        <v>1.61469903458709</v>
      </c>
      <c r="X115" s="47">
        <f t="shared" si="16"/>
        <v>1.81504573902626</v>
      </c>
      <c r="Y115" s="64">
        <f t="shared" si="16"/>
        <v>1.97246100679989</v>
      </c>
    </row>
    <row r="116" spans="1:25">
      <c r="A116" s="48" t="s">
        <v>24</v>
      </c>
      <c r="B116" s="47">
        <f t="shared" si="9"/>
        <v>-1.63621992768186</v>
      </c>
      <c r="C116" s="47">
        <f t="shared" ref="C116:Y116" si="17">(C99-$Z99)/$AA99</f>
        <v>-1.52833729508745</v>
      </c>
      <c r="D116" s="47">
        <f t="shared" si="17"/>
        <v>-1.40819527242549</v>
      </c>
      <c r="E116" s="47">
        <f t="shared" si="17"/>
        <v>-1.28805324976354</v>
      </c>
      <c r="F116" s="47">
        <f t="shared" si="17"/>
        <v>-1.15319995902053</v>
      </c>
      <c r="G116" s="47">
        <f t="shared" si="17"/>
        <v>-1.00853915622348</v>
      </c>
      <c r="H116" s="47">
        <f t="shared" si="17"/>
        <v>-0.84671520733187</v>
      </c>
      <c r="I116" s="47">
        <f t="shared" si="17"/>
        <v>-0.675083746386221</v>
      </c>
      <c r="J116" s="47">
        <f t="shared" si="17"/>
        <v>-0.510807919481099</v>
      </c>
      <c r="K116" s="47">
        <f t="shared" si="17"/>
        <v>-0.33917645853545</v>
      </c>
      <c r="L116" s="47">
        <f t="shared" si="17"/>
        <v>-0.177352509643837</v>
      </c>
      <c r="M116" s="47">
        <f t="shared" si="17"/>
        <v>-0.0155285607522252</v>
      </c>
      <c r="N116" s="47">
        <f t="shared" si="17"/>
        <v>0.156102900193424</v>
      </c>
      <c r="O116" s="47">
        <f t="shared" si="17"/>
        <v>0.308119337030999</v>
      </c>
      <c r="P116" s="47">
        <f t="shared" si="17"/>
        <v>0.462587651882083</v>
      </c>
      <c r="Q116" s="47">
        <f t="shared" si="17"/>
        <v>0.602344698652112</v>
      </c>
      <c r="R116" s="47">
        <f t="shared" si="17"/>
        <v>0.734746111381613</v>
      </c>
      <c r="S116" s="47">
        <f t="shared" si="17"/>
        <v>0.867147524111113</v>
      </c>
      <c r="T116" s="47">
        <f t="shared" si="17"/>
        <v>0.984837668759559</v>
      </c>
      <c r="U116" s="47">
        <f t="shared" si="17"/>
        <v>1.1000759353945</v>
      </c>
      <c r="V116" s="47">
        <f t="shared" si="17"/>
        <v>1.2079585679889</v>
      </c>
      <c r="W116" s="47">
        <f t="shared" si="17"/>
        <v>1.30603368852927</v>
      </c>
      <c r="X116" s="47">
        <f t="shared" si="17"/>
        <v>1.3918494190021</v>
      </c>
      <c r="Y116" s="64">
        <f t="shared" si="17"/>
        <v>1.46540575940738</v>
      </c>
    </row>
    <row r="117" spans="1:25">
      <c r="A117" s="48" t="s">
        <v>25</v>
      </c>
      <c r="B117" s="47">
        <f t="shared" si="9"/>
        <v>-1.93268598774912</v>
      </c>
      <c r="C117" s="47">
        <f t="shared" ref="C117:Y117" si="18">(C100-$Z100)/$AA100</f>
        <v>-1.73758834860725</v>
      </c>
      <c r="D117" s="47">
        <f t="shared" si="18"/>
        <v>-1.53165195173528</v>
      </c>
      <c r="E117" s="47">
        <f t="shared" si="18"/>
        <v>-1.34739307032352</v>
      </c>
      <c r="F117" s="47">
        <f t="shared" si="18"/>
        <v>-1.1360372945865</v>
      </c>
      <c r="G117" s="47">
        <f t="shared" si="18"/>
        <v>-0.919262139984423</v>
      </c>
      <c r="H117" s="47">
        <f t="shared" si="18"/>
        <v>-0.702486985382349</v>
      </c>
      <c r="I117" s="47">
        <f t="shared" si="18"/>
        <v>-0.50196996737543</v>
      </c>
      <c r="J117" s="47">
        <f t="shared" si="18"/>
        <v>-0.32313046482872</v>
      </c>
      <c r="K117" s="47">
        <f t="shared" si="18"/>
        <v>-0.160549098877162</v>
      </c>
      <c r="L117" s="47">
        <f t="shared" si="18"/>
        <v>-0.0142258695207636</v>
      </c>
      <c r="M117" s="47">
        <f t="shared" si="18"/>
        <v>0.14293611756574</v>
      </c>
      <c r="N117" s="47">
        <f t="shared" si="18"/>
        <v>0.26216245259688</v>
      </c>
      <c r="O117" s="47">
        <f t="shared" si="18"/>
        <v>0.386808166493075</v>
      </c>
      <c r="P117" s="47">
        <f t="shared" si="18"/>
        <v>0.500615122659164</v>
      </c>
      <c r="Q117" s="47">
        <f t="shared" si="18"/>
        <v>0.619841457690305</v>
      </c>
      <c r="R117" s="47">
        <f t="shared" si="18"/>
        <v>0.711970898396187</v>
      </c>
      <c r="S117" s="47">
        <f t="shared" si="18"/>
        <v>0.809519717967121</v>
      </c>
      <c r="T117" s="47">
        <f t="shared" si="18"/>
        <v>0.907068537538054</v>
      </c>
      <c r="U117" s="47">
        <f t="shared" si="18"/>
        <v>0.999197978243932</v>
      </c>
      <c r="V117" s="47">
        <f t="shared" si="18"/>
        <v>1.09132741894981</v>
      </c>
      <c r="W117" s="47">
        <f t="shared" si="18"/>
        <v>1.1942956173858</v>
      </c>
      <c r="X117" s="47">
        <f t="shared" si="18"/>
        <v>1.29726381582179</v>
      </c>
      <c r="Y117" s="64">
        <f t="shared" si="18"/>
        <v>1.38397387766261</v>
      </c>
    </row>
    <row r="118" spans="1:25">
      <c r="A118" s="48" t="s">
        <v>26</v>
      </c>
      <c r="B118" s="47">
        <f t="shared" si="9"/>
        <v>3.51589095541075</v>
      </c>
      <c r="C118" s="47">
        <f t="shared" ref="C118:Y118" si="19">(C101-$Z101)/$AA101</f>
        <v>1.1492385948434</v>
      </c>
      <c r="D118" s="47">
        <f t="shared" si="19"/>
        <v>-0.0779144810063239</v>
      </c>
      <c r="E118" s="47">
        <f t="shared" si="19"/>
        <v>-0.691491018931194</v>
      </c>
      <c r="F118" s="47">
        <f t="shared" si="19"/>
        <v>-0.954452392327576</v>
      </c>
      <c r="G118" s="47">
        <f t="shared" si="19"/>
        <v>-1.0421061834597</v>
      </c>
      <c r="H118" s="47">
        <f t="shared" si="19"/>
        <v>-1.12975997459181</v>
      </c>
      <c r="I118" s="47">
        <f t="shared" si="19"/>
        <v>-1.01288825308231</v>
      </c>
      <c r="J118" s="47">
        <f t="shared" si="19"/>
        <v>-0.983670322704945</v>
      </c>
      <c r="K118" s="47">
        <f t="shared" si="19"/>
        <v>-0.866798601195449</v>
      </c>
      <c r="L118" s="47">
        <f t="shared" si="19"/>
        <v>-0.720708949308563</v>
      </c>
      <c r="M118" s="47">
        <f t="shared" si="19"/>
        <v>-0.545401367044329</v>
      </c>
      <c r="N118" s="47">
        <f t="shared" si="19"/>
        <v>-0.370093784780075</v>
      </c>
      <c r="O118" s="47">
        <f t="shared" si="19"/>
        <v>-0.253222063270579</v>
      </c>
      <c r="P118" s="47">
        <f t="shared" si="19"/>
        <v>-0.107132411383713</v>
      </c>
      <c r="Q118" s="47">
        <f t="shared" si="19"/>
        <v>-0.048696550628955</v>
      </c>
      <c r="R118" s="47">
        <f t="shared" si="19"/>
        <v>0.09739310125791</v>
      </c>
      <c r="S118" s="47">
        <f t="shared" si="19"/>
        <v>0.214264822767406</v>
      </c>
      <c r="T118" s="47">
        <f t="shared" si="19"/>
        <v>0.331136544276923</v>
      </c>
      <c r="U118" s="47">
        <f t="shared" si="19"/>
        <v>0.448008265786419</v>
      </c>
      <c r="V118" s="47">
        <f t="shared" si="19"/>
        <v>0.564879987295915</v>
      </c>
      <c r="W118" s="47">
        <f t="shared" si="19"/>
        <v>0.681751708805412</v>
      </c>
      <c r="X118" s="47">
        <f t="shared" si="19"/>
        <v>0.827841360692277</v>
      </c>
      <c r="Y118" s="64">
        <f t="shared" si="19"/>
        <v>0.973931012579162</v>
      </c>
    </row>
    <row r="119" spans="1:25">
      <c r="A119" s="48" t="s">
        <v>27</v>
      </c>
      <c r="B119" s="47">
        <f t="shared" si="9"/>
        <v>-1.52845210225426</v>
      </c>
      <c r="C119" s="47">
        <f t="shared" ref="C119:Y119" si="20">(C102-$Z102)/$AA102</f>
        <v>-1.48571480075433</v>
      </c>
      <c r="D119" s="47">
        <f t="shared" si="20"/>
        <v>-1.42873173208777</v>
      </c>
      <c r="E119" s="47">
        <f t="shared" si="20"/>
        <v>-1.31476559475463</v>
      </c>
      <c r="F119" s="47">
        <f t="shared" si="20"/>
        <v>-1.17943080667154</v>
      </c>
      <c r="G119" s="47">
        <f t="shared" si="20"/>
        <v>-1.0298502514218</v>
      </c>
      <c r="H119" s="47">
        <f t="shared" si="20"/>
        <v>-0.8589010454221</v>
      </c>
      <c r="I119" s="47">
        <f t="shared" si="20"/>
        <v>-0.695074723005721</v>
      </c>
      <c r="J119" s="47">
        <f t="shared" si="20"/>
        <v>-0.509879749839379</v>
      </c>
      <c r="K119" s="47">
        <f t="shared" si="20"/>
        <v>-0.353176311006322</v>
      </c>
      <c r="L119" s="47">
        <f t="shared" si="20"/>
        <v>-0.182227105006623</v>
      </c>
      <c r="M119" s="47">
        <f t="shared" si="20"/>
        <v>-0.0326465497568852</v>
      </c>
      <c r="N119" s="47">
        <f t="shared" si="20"/>
        <v>0.109811121909531</v>
      </c>
      <c r="O119" s="47">
        <f t="shared" si="20"/>
        <v>0.295006095075873</v>
      </c>
      <c r="P119" s="47">
        <f t="shared" si="20"/>
        <v>0.465955301075572</v>
      </c>
      <c r="Q119" s="47">
        <f t="shared" si="20"/>
        <v>0.608412972741987</v>
      </c>
      <c r="R119" s="47">
        <f t="shared" si="20"/>
        <v>0.729501993658443</v>
      </c>
      <c r="S119" s="47">
        <f t="shared" si="20"/>
        <v>0.871959665324858</v>
      </c>
      <c r="T119" s="47">
        <f t="shared" si="20"/>
        <v>0.978802919074672</v>
      </c>
      <c r="U119" s="47">
        <f t="shared" si="20"/>
        <v>1.09276905640781</v>
      </c>
      <c r="V119" s="47">
        <f t="shared" si="20"/>
        <v>1.21385807732426</v>
      </c>
      <c r="W119" s="47">
        <f t="shared" si="20"/>
        <v>1.31357844749075</v>
      </c>
      <c r="X119" s="47">
        <f t="shared" si="20"/>
        <v>1.41329881765724</v>
      </c>
      <c r="Y119" s="64">
        <f t="shared" si="20"/>
        <v>1.50589630424041</v>
      </c>
    </row>
    <row r="120" spans="1:25">
      <c r="A120" s="50" t="s">
        <v>28</v>
      </c>
      <c r="B120" s="52">
        <f t="shared" si="9"/>
        <v>0.0659474464827087</v>
      </c>
      <c r="C120" s="52">
        <f t="shared" ref="C120:Y120" si="21">(C103-$Z103)/$AA103</f>
        <v>-0.802006042709391</v>
      </c>
      <c r="D120" s="52">
        <f t="shared" si="21"/>
        <v>-1.36362300630427</v>
      </c>
      <c r="E120" s="52">
        <f t="shared" si="21"/>
        <v>-1.61890344430193</v>
      </c>
      <c r="F120" s="52">
        <f t="shared" si="21"/>
        <v>-1.51679126910284</v>
      </c>
      <c r="G120" s="52">
        <f t="shared" si="21"/>
        <v>-1.46573518150332</v>
      </c>
      <c r="H120" s="52">
        <f t="shared" si="21"/>
        <v>-1.36362300630427</v>
      </c>
      <c r="I120" s="52">
        <f t="shared" si="21"/>
        <v>-1.10834256830658</v>
      </c>
      <c r="J120" s="52">
        <f t="shared" si="21"/>
        <v>-0.802006042709391</v>
      </c>
      <c r="K120" s="52">
        <f t="shared" si="21"/>
        <v>-0.495669517112171</v>
      </c>
      <c r="L120" s="52">
        <f t="shared" si="21"/>
        <v>-0.0361647287163405</v>
      </c>
      <c r="M120" s="52">
        <f t="shared" si="21"/>
        <v>0.219115709281319</v>
      </c>
      <c r="N120" s="52">
        <f t="shared" si="21"/>
        <v>0.372283972079929</v>
      </c>
      <c r="O120" s="52">
        <f t="shared" si="21"/>
        <v>0.372283972079929</v>
      </c>
      <c r="P120" s="52">
        <f t="shared" si="21"/>
        <v>0.423340059679454</v>
      </c>
      <c r="Q120" s="52">
        <f t="shared" si="21"/>
        <v>0.627564410077588</v>
      </c>
      <c r="R120" s="52">
        <f t="shared" si="21"/>
        <v>0.678620497677149</v>
      </c>
      <c r="S120" s="52">
        <f t="shared" si="21"/>
        <v>0.780732672876198</v>
      </c>
      <c r="T120" s="52">
        <f t="shared" si="21"/>
        <v>0.933900935674809</v>
      </c>
      <c r="U120" s="52">
        <f t="shared" si="21"/>
        <v>0.984957023274333</v>
      </c>
      <c r="V120" s="52">
        <f t="shared" si="21"/>
        <v>1.08706919847342</v>
      </c>
      <c r="W120" s="52">
        <f t="shared" si="21"/>
        <v>1.18918137367247</v>
      </c>
      <c r="X120" s="52">
        <f t="shared" si="21"/>
        <v>1.34234963647108</v>
      </c>
      <c r="Y120" s="65">
        <f t="shared" si="21"/>
        <v>1.49551789926969</v>
      </c>
    </row>
    <row r="123" ht="36" spans="1:6">
      <c r="A123" s="53" t="s">
        <v>38</v>
      </c>
      <c r="B123" s="54"/>
      <c r="C123" s="54"/>
      <c r="D123" s="54"/>
      <c r="E123" s="54"/>
      <c r="F123" s="57"/>
    </row>
    <row r="124" spans="1:6">
      <c r="A124" s="44" t="s">
        <v>3</v>
      </c>
      <c r="B124" s="22" t="s">
        <v>11</v>
      </c>
      <c r="C124" s="22" t="s">
        <v>12</v>
      </c>
      <c r="D124" s="22" t="s">
        <v>13</v>
      </c>
      <c r="E124" s="22" t="s">
        <v>39</v>
      </c>
      <c r="F124" s="58" t="s">
        <v>40</v>
      </c>
    </row>
    <row r="125" spans="1:6">
      <c r="A125" s="55" t="s">
        <v>10</v>
      </c>
      <c r="B125" s="56">
        <f>ROUND(SUM(B126:B137)/12,2)</f>
        <v>42.27</v>
      </c>
      <c r="C125" s="25">
        <f>ROUND(SUM(C126:C137)/12,2)</f>
        <v>40.32</v>
      </c>
      <c r="D125" s="56">
        <f>ROUND(SUM(D126:D137)/12,2)</f>
        <v>38.29</v>
      </c>
      <c r="E125" s="56">
        <f>ROUND(SUM(E126:E137)/12,2)</f>
        <v>40.94</v>
      </c>
      <c r="F125" s="59">
        <f>ROUND(SUM(F126:F137)/12,2)</f>
        <v>37.58</v>
      </c>
    </row>
    <row r="126" spans="1:9">
      <c r="A126" s="48" t="s">
        <v>17</v>
      </c>
      <c r="B126" s="56">
        <v>65.48</v>
      </c>
      <c r="C126" s="10">
        <v>59.28</v>
      </c>
      <c r="D126" s="56">
        <v>54.7</v>
      </c>
      <c r="E126" s="60">
        <v>69.37</v>
      </c>
      <c r="F126" s="59">
        <v>58.92</v>
      </c>
      <c r="H126" s="10"/>
      <c r="I126" s="56"/>
    </row>
    <row r="127" spans="1:9">
      <c r="A127" s="48" t="s">
        <v>18</v>
      </c>
      <c r="B127" s="56">
        <v>43.07</v>
      </c>
      <c r="C127" s="10">
        <v>43.71</v>
      </c>
      <c r="D127" s="56">
        <v>37.04</v>
      </c>
      <c r="E127" s="60">
        <v>39</v>
      </c>
      <c r="F127" s="59">
        <v>39.62</v>
      </c>
      <c r="H127" s="10"/>
      <c r="I127" s="56"/>
    </row>
    <row r="128" spans="1:9">
      <c r="A128" s="48" t="s">
        <v>19</v>
      </c>
      <c r="B128" s="56">
        <v>30.63</v>
      </c>
      <c r="C128" s="10">
        <v>27.23</v>
      </c>
      <c r="D128" s="56">
        <v>23.75</v>
      </c>
      <c r="E128" s="60">
        <v>28.71</v>
      </c>
      <c r="F128" s="59">
        <v>21.79</v>
      </c>
      <c r="H128" s="10"/>
      <c r="I128" s="56"/>
    </row>
    <row r="129" spans="1:9">
      <c r="A129" s="48" t="s">
        <v>20</v>
      </c>
      <c r="B129" s="56">
        <v>38.31</v>
      </c>
      <c r="C129" s="10">
        <v>36.87</v>
      </c>
      <c r="D129" s="56">
        <v>35.88</v>
      </c>
      <c r="E129" s="60">
        <v>38.24</v>
      </c>
      <c r="F129" s="59">
        <v>35.66</v>
      </c>
      <c r="H129" s="10"/>
      <c r="I129" s="56"/>
    </row>
    <row r="130" spans="1:9">
      <c r="A130" s="48" t="s">
        <v>21</v>
      </c>
      <c r="B130" s="56">
        <v>30.77</v>
      </c>
      <c r="C130" s="10">
        <v>29.87</v>
      </c>
      <c r="D130" s="56">
        <v>25.45</v>
      </c>
      <c r="E130" s="60">
        <v>29.9</v>
      </c>
      <c r="F130" s="59">
        <v>24.46</v>
      </c>
      <c r="H130" s="10"/>
      <c r="I130" s="56"/>
    </row>
    <row r="131" spans="1:9">
      <c r="A131" s="48" t="s">
        <v>22</v>
      </c>
      <c r="B131" s="56">
        <v>60.67</v>
      </c>
      <c r="C131" s="10">
        <v>55.67</v>
      </c>
      <c r="D131" s="56">
        <v>56.15</v>
      </c>
      <c r="E131" s="60">
        <v>65.98</v>
      </c>
      <c r="F131" s="59">
        <v>59.16</v>
      </c>
      <c r="H131" s="10"/>
      <c r="I131" s="56"/>
    </row>
    <row r="132" spans="1:9">
      <c r="A132" s="48" t="s">
        <v>23</v>
      </c>
      <c r="B132" s="56">
        <v>43.01</v>
      </c>
      <c r="C132" s="10">
        <v>42</v>
      </c>
      <c r="D132" s="56">
        <v>40.54</v>
      </c>
      <c r="E132" s="60">
        <v>33.95</v>
      </c>
      <c r="F132" s="59">
        <v>36.5</v>
      </c>
      <c r="H132" s="10"/>
      <c r="I132" s="56"/>
    </row>
    <row r="133" spans="1:9">
      <c r="A133" s="48" t="s">
        <v>24</v>
      </c>
      <c r="B133" s="56">
        <v>29.75</v>
      </c>
      <c r="C133" s="10">
        <v>31.79</v>
      </c>
      <c r="D133" s="56">
        <v>31.84</v>
      </c>
      <c r="E133" s="60">
        <v>23.82</v>
      </c>
      <c r="F133" s="59">
        <v>27.25</v>
      </c>
      <c r="H133" s="10"/>
      <c r="I133" s="56"/>
    </row>
    <row r="134" spans="1:9">
      <c r="A134" s="48" t="s">
        <v>25</v>
      </c>
      <c r="B134" s="56">
        <v>41.9</v>
      </c>
      <c r="C134" s="10">
        <v>38.48</v>
      </c>
      <c r="D134" s="56">
        <v>37.52</v>
      </c>
      <c r="E134" s="60">
        <v>41.02</v>
      </c>
      <c r="F134" s="59">
        <v>33.99</v>
      </c>
      <c r="H134" s="10"/>
      <c r="I134" s="56"/>
    </row>
    <row r="135" spans="1:9">
      <c r="A135" s="48" t="s">
        <v>26</v>
      </c>
      <c r="B135" s="56">
        <v>59.79</v>
      </c>
      <c r="C135" s="10">
        <v>56</v>
      </c>
      <c r="D135" s="56">
        <v>55.11</v>
      </c>
      <c r="E135" s="60">
        <v>59.03</v>
      </c>
      <c r="F135" s="59">
        <v>51.07</v>
      </c>
      <c r="H135" s="10"/>
      <c r="I135" s="56"/>
    </row>
    <row r="136" spans="1:9">
      <c r="A136" s="48" t="s">
        <v>27</v>
      </c>
      <c r="B136" s="56">
        <v>22.3</v>
      </c>
      <c r="C136" s="10">
        <v>21.71</v>
      </c>
      <c r="D136" s="56">
        <v>19.92</v>
      </c>
      <c r="E136" s="60">
        <v>20.98</v>
      </c>
      <c r="F136" s="59">
        <v>16.83</v>
      </c>
      <c r="H136" s="10"/>
      <c r="I136" s="56"/>
    </row>
    <row r="137" spans="1:9">
      <c r="A137" s="50" t="s">
        <v>28</v>
      </c>
      <c r="B137" s="27">
        <v>41.54</v>
      </c>
      <c r="C137" s="13">
        <v>41.23</v>
      </c>
      <c r="D137" s="27">
        <v>41.58</v>
      </c>
      <c r="E137" s="67">
        <v>41.25</v>
      </c>
      <c r="F137" s="68">
        <v>45.66</v>
      </c>
      <c r="H137" s="10"/>
      <c r="I137" s="56"/>
    </row>
    <row r="138" spans="3:9">
      <c r="C138" s="10"/>
      <c r="H138" s="10"/>
      <c r="I138" s="56"/>
    </row>
    <row r="139" spans="3:9">
      <c r="C139" s="10"/>
      <c r="H139" s="10"/>
      <c r="I139" s="56"/>
    </row>
    <row r="140" ht="36" spans="1:9">
      <c r="A140" s="53" t="s">
        <v>41</v>
      </c>
      <c r="B140" s="54"/>
      <c r="C140" s="54"/>
      <c r="D140" s="54"/>
      <c r="E140" s="54"/>
      <c r="F140" s="57"/>
      <c r="H140" s="56"/>
      <c r="I140" s="56"/>
    </row>
    <row r="141" spans="1:9">
      <c r="A141" s="44" t="s">
        <v>3</v>
      </c>
      <c r="B141" s="22" t="s">
        <v>11</v>
      </c>
      <c r="C141" s="7" t="s">
        <v>12</v>
      </c>
      <c r="D141" s="22" t="s">
        <v>13</v>
      </c>
      <c r="E141" s="22" t="s">
        <v>39</v>
      </c>
      <c r="F141" s="58" t="s">
        <v>40</v>
      </c>
      <c r="H141" s="10"/>
      <c r="I141" s="56"/>
    </row>
    <row r="142" spans="1:9">
      <c r="A142" s="66" t="s">
        <v>42</v>
      </c>
      <c r="B142" s="28">
        <v>0.45</v>
      </c>
      <c r="C142" s="13">
        <v>0.45</v>
      </c>
      <c r="D142" s="28">
        <v>0.45</v>
      </c>
      <c r="E142" s="28">
        <v>2.43</v>
      </c>
      <c r="F142" s="36">
        <v>2.16</v>
      </c>
      <c r="H142" s="10"/>
      <c r="I142" s="56"/>
    </row>
    <row r="143" spans="3:9">
      <c r="C143" s="56"/>
      <c r="H143" s="56"/>
      <c r="I143" s="56"/>
    </row>
    <row r="144" spans="3:9">
      <c r="C144" s="10"/>
      <c r="H144" s="10"/>
      <c r="I144" s="56"/>
    </row>
    <row r="145" spans="3:9">
      <c r="C145" s="10"/>
      <c r="H145" s="10"/>
      <c r="I145" s="56"/>
    </row>
    <row r="146" spans="3:9">
      <c r="C146" s="56"/>
      <c r="H146" s="56"/>
      <c r="I146" s="56"/>
    </row>
    <row r="147" spans="3:9">
      <c r="C147" s="10"/>
      <c r="H147" s="10"/>
      <c r="I147" s="56"/>
    </row>
    <row r="148" spans="3:9">
      <c r="C148" s="10"/>
      <c r="H148" s="10"/>
      <c r="I148" s="56"/>
    </row>
    <row r="149" spans="3:9">
      <c r="C149" s="56"/>
      <c r="H149" s="56"/>
      <c r="I149" s="56"/>
    </row>
    <row r="150" spans="3:9">
      <c r="C150" s="10"/>
      <c r="H150" s="10"/>
      <c r="I150" s="56"/>
    </row>
    <row r="151" spans="3:9">
      <c r="C151" s="10"/>
      <c r="H151" s="10"/>
      <c r="I151" s="56"/>
    </row>
    <row r="152" spans="3:9">
      <c r="C152" s="56"/>
      <c r="H152" s="56"/>
      <c r="I152" s="56"/>
    </row>
    <row r="153" spans="3:9">
      <c r="C153" s="10"/>
      <c r="H153" s="10"/>
      <c r="I153" s="56"/>
    </row>
    <row r="154" spans="3:9">
      <c r="C154" s="10"/>
      <c r="H154" s="10"/>
      <c r="I154" s="56"/>
    </row>
    <row r="155" spans="3:9">
      <c r="C155" s="56"/>
      <c r="H155" s="56"/>
      <c r="I155" s="56"/>
    </row>
    <row r="156" spans="3:9">
      <c r="C156" s="10"/>
      <c r="H156" s="10"/>
      <c r="I156" s="56"/>
    </row>
    <row r="157" spans="3:9">
      <c r="C157" s="10"/>
      <c r="H157" s="10"/>
      <c r="I157" s="56"/>
    </row>
    <row r="158" spans="3:9">
      <c r="C158" s="56"/>
      <c r="H158" s="56"/>
      <c r="I158" s="56"/>
    </row>
    <row r="159" spans="3:9">
      <c r="C159" s="10"/>
      <c r="H159" s="10"/>
      <c r="I159" s="56"/>
    </row>
    <row r="160" spans="3:9">
      <c r="C160" s="10"/>
      <c r="H160" s="10"/>
      <c r="I160" s="56"/>
    </row>
    <row r="161" spans="3:9">
      <c r="C161" s="56"/>
      <c r="H161" s="56"/>
      <c r="I161" s="56"/>
    </row>
    <row r="162" spans="3:9">
      <c r="C162" s="10"/>
      <c r="H162" s="10"/>
      <c r="I162" s="56"/>
    </row>
    <row r="163" spans="3:9">
      <c r="C163" s="10"/>
      <c r="H163" s="10"/>
      <c r="I163" s="56"/>
    </row>
    <row r="164" spans="3:9">
      <c r="C164" s="56"/>
      <c r="H164" s="56"/>
      <c r="I164" s="56"/>
    </row>
    <row r="165" spans="3:9">
      <c r="C165" s="10"/>
      <c r="H165" s="10"/>
      <c r="I165" s="56"/>
    </row>
    <row r="166" spans="3:9">
      <c r="C166" s="56"/>
      <c r="H166" s="56"/>
      <c r="I166" s="56"/>
    </row>
    <row r="167" spans="3:9">
      <c r="C167" s="56"/>
      <c r="H167" s="56"/>
      <c r="I167" s="56"/>
    </row>
    <row r="168" spans="3:9">
      <c r="C168" s="56"/>
      <c r="H168" s="56"/>
      <c r="I168" s="56"/>
    </row>
  </sheetData>
  <mergeCells count="33">
    <mergeCell ref="A1:K1"/>
    <mergeCell ref="A46:F46"/>
    <mergeCell ref="A89:Y89"/>
    <mergeCell ref="A106:Y106"/>
    <mergeCell ref="A123:F123"/>
    <mergeCell ref="A140:F140"/>
    <mergeCell ref="A3:A5"/>
    <mergeCell ref="A6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</mergeCells>
  <conditionalFormatting sqref="B91:Y9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:Y9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:Y9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:Y9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:Y9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:Y9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:Y9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:Y9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:Y9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:Y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Y10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:Y10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:Y10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:Y1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noah_h_s</dc:creator>
  <cp:lastModifiedBy>noah_h_s</cp:lastModifiedBy>
  <dcterms:created xsi:type="dcterms:W3CDTF">2019-05-13T14:23:00Z</dcterms:created>
  <dcterms:modified xsi:type="dcterms:W3CDTF">2019-05-17T22:39:22Z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