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an\Box\Diet Data\"/>
    </mc:Choice>
  </mc:AlternateContent>
  <bookViews>
    <workbookView xWindow="0" yWindow="0" windowWidth="28800" windowHeight="12435" activeTab="2"/>
  </bookViews>
  <sheets>
    <sheet name="Sheet1" sheetId="1" r:id="rId1"/>
    <sheet name="DataforAnalysis" sheetId="2" r:id="rId2"/>
    <sheet name="Compliance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3" l="1"/>
  <c r="AP4" i="3"/>
  <c r="AP5" i="3"/>
  <c r="AP6" i="3"/>
  <c r="AP7" i="3"/>
  <c r="AP8" i="3"/>
  <c r="AP9" i="3"/>
  <c r="AP10" i="3"/>
  <c r="AP11" i="3"/>
  <c r="AP12" i="3"/>
  <c r="AP2" i="3"/>
  <c r="AA3" i="3"/>
  <c r="AA4" i="3"/>
  <c r="AA5" i="3"/>
  <c r="AA6" i="3"/>
  <c r="AA7" i="3"/>
  <c r="AA8" i="3"/>
  <c r="AA9" i="3"/>
  <c r="AA10" i="3"/>
  <c r="AA11" i="3"/>
  <c r="AA12" i="3"/>
  <c r="AA2" i="3"/>
  <c r="AM3" i="3" l="1"/>
  <c r="AM4" i="3"/>
  <c r="AM5" i="3"/>
  <c r="AM6" i="3"/>
  <c r="AM7" i="3"/>
  <c r="AM8" i="3"/>
  <c r="AM9" i="3"/>
  <c r="AM10" i="3"/>
  <c r="AM11" i="3"/>
  <c r="AM12" i="3"/>
  <c r="AM2" i="3"/>
  <c r="AK3" i="3"/>
  <c r="AK4" i="3"/>
  <c r="AK5" i="3"/>
  <c r="AK6" i="3"/>
  <c r="AK7" i="3"/>
  <c r="AK8" i="3"/>
  <c r="AO8" i="3" s="1"/>
  <c r="AK9" i="3"/>
  <c r="AK10" i="3"/>
  <c r="AK11" i="3"/>
  <c r="AK12" i="3"/>
  <c r="AK2" i="3"/>
  <c r="AI3" i="3"/>
  <c r="AI4" i="3"/>
  <c r="AI5" i="3"/>
  <c r="AO5" i="3" s="1"/>
  <c r="AI6" i="3"/>
  <c r="AI7" i="3"/>
  <c r="AI8" i="3"/>
  <c r="AI9" i="3"/>
  <c r="AI10" i="3"/>
  <c r="AI11" i="3"/>
  <c r="AI12" i="3"/>
  <c r="AI2" i="3"/>
  <c r="AG3" i="3"/>
  <c r="AG4" i="3"/>
  <c r="AG5" i="3"/>
  <c r="AG6" i="3"/>
  <c r="AG7" i="3"/>
  <c r="AG8" i="3"/>
  <c r="AG9" i="3"/>
  <c r="AG10" i="3"/>
  <c r="AG11" i="3"/>
  <c r="AG12" i="3"/>
  <c r="AG2" i="3"/>
  <c r="Y3" i="3"/>
  <c r="Y4" i="3"/>
  <c r="Y5" i="3"/>
  <c r="Y6" i="3"/>
  <c r="Y7" i="3"/>
  <c r="Y8" i="3"/>
  <c r="Y9" i="3"/>
  <c r="Y10" i="3"/>
  <c r="Y11" i="3"/>
  <c r="Y12" i="3"/>
  <c r="Y2" i="3"/>
  <c r="X3" i="3"/>
  <c r="X4" i="3"/>
  <c r="X5" i="3"/>
  <c r="X6" i="3"/>
  <c r="X7" i="3"/>
  <c r="X8" i="3"/>
  <c r="X9" i="3"/>
  <c r="X10" i="3"/>
  <c r="X11" i="3"/>
  <c r="X12" i="3"/>
  <c r="X2" i="3"/>
  <c r="V3" i="3"/>
  <c r="V4" i="3"/>
  <c r="Z4" i="3" s="1"/>
  <c r="V5" i="3"/>
  <c r="Z5" i="3" s="1"/>
  <c r="V6" i="3"/>
  <c r="V7" i="3"/>
  <c r="V8" i="3"/>
  <c r="V9" i="3"/>
  <c r="V10" i="3"/>
  <c r="V11" i="3"/>
  <c r="V12" i="3"/>
  <c r="Z12" i="3" s="1"/>
  <c r="V2" i="3"/>
  <c r="Z2" i="3" s="1"/>
  <c r="T3" i="3"/>
  <c r="Z3" i="3" s="1"/>
  <c r="T4" i="3"/>
  <c r="T5" i="3"/>
  <c r="T6" i="3"/>
  <c r="T7" i="3"/>
  <c r="T8" i="3"/>
  <c r="T9" i="3"/>
  <c r="T10" i="3"/>
  <c r="Z10" i="3" s="1"/>
  <c r="T11" i="3"/>
  <c r="Z11" i="3" s="1"/>
  <c r="T12" i="3"/>
  <c r="T2" i="3"/>
  <c r="R3" i="3"/>
  <c r="R4" i="3"/>
  <c r="R5" i="3"/>
  <c r="R6" i="3"/>
  <c r="Z6" i="3" s="1"/>
  <c r="R7" i="3"/>
  <c r="Z7" i="3" s="1"/>
  <c r="R8" i="3"/>
  <c r="Z8" i="3" s="1"/>
  <c r="R9" i="3"/>
  <c r="Z9" i="3" s="1"/>
  <c r="R10" i="3"/>
  <c r="R11" i="3"/>
  <c r="R12" i="3"/>
  <c r="R2" i="3"/>
  <c r="K4" i="3"/>
  <c r="K12" i="3"/>
  <c r="J3" i="3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G3" i="3"/>
  <c r="K3" i="3" s="1"/>
  <c r="G4" i="3"/>
  <c r="G5" i="3"/>
  <c r="G6" i="3"/>
  <c r="G7" i="3"/>
  <c r="G8" i="3"/>
  <c r="G9" i="3"/>
  <c r="G10" i="3"/>
  <c r="K10" i="3" s="1"/>
  <c r="G11" i="3"/>
  <c r="K11" i="3" s="1"/>
  <c r="G12" i="3"/>
  <c r="G2" i="3"/>
  <c r="E3" i="3"/>
  <c r="E4" i="3"/>
  <c r="E5" i="3"/>
  <c r="E6" i="3"/>
  <c r="E7" i="3"/>
  <c r="E8" i="3"/>
  <c r="K8" i="3" s="1"/>
  <c r="E9" i="3"/>
  <c r="K9" i="3" s="1"/>
  <c r="E10" i="3"/>
  <c r="E11" i="3"/>
  <c r="E12" i="3"/>
  <c r="E2" i="3"/>
  <c r="C3" i="3"/>
  <c r="C4" i="3"/>
  <c r="C5" i="3"/>
  <c r="K5" i="3" s="1"/>
  <c r="C6" i="3"/>
  <c r="K6" i="3" s="1"/>
  <c r="C7" i="3"/>
  <c r="K7" i="3" s="1"/>
  <c r="C8" i="3"/>
  <c r="C9" i="3"/>
  <c r="C10" i="3"/>
  <c r="C11" i="3"/>
  <c r="C12" i="3"/>
  <c r="C2" i="3"/>
  <c r="K2" i="3" s="1"/>
  <c r="AO6" i="3" l="1"/>
  <c r="AO4" i="3"/>
  <c r="AO9" i="3"/>
  <c r="AO3" i="3"/>
  <c r="AO12" i="3"/>
  <c r="AO11" i="3"/>
  <c r="AO2" i="3"/>
  <c r="AO7" i="3"/>
  <c r="AO10" i="3"/>
  <c r="AN8" i="3"/>
  <c r="AN9" i="3"/>
  <c r="AN10" i="3"/>
  <c r="AN11" i="3"/>
  <c r="AN12" i="3"/>
  <c r="AN4" i="3"/>
  <c r="AN5" i="3"/>
  <c r="AN6" i="3"/>
  <c r="AN7" i="3"/>
  <c r="AN2" i="3"/>
  <c r="AN3" i="3"/>
</calcChain>
</file>

<file path=xl/sharedStrings.xml><?xml version="1.0" encoding="utf-8"?>
<sst xmlns="http://schemas.openxmlformats.org/spreadsheetml/2006/main" count="281" uniqueCount="110">
  <si>
    <t>Fiber Intervention Data Collection</t>
  </si>
  <si>
    <t>Age</t>
  </si>
  <si>
    <t>Ethnicity</t>
  </si>
  <si>
    <t>Visceral Fat Level</t>
  </si>
  <si>
    <t>% Body Fat</t>
  </si>
  <si>
    <t>Code #</t>
  </si>
  <si>
    <t>Inbody Information:</t>
  </si>
  <si>
    <t>Asian</t>
  </si>
  <si>
    <t>Weight (lbs)</t>
  </si>
  <si>
    <t>Height (ft)</t>
  </si>
  <si>
    <t>6ft. 00. 5in.</t>
  </si>
  <si>
    <t># Lean Body Mass (lbs.)</t>
  </si>
  <si>
    <t>Hispanic</t>
  </si>
  <si>
    <t>5ft. 05. 5in.</t>
  </si>
  <si>
    <t>5ft. 04. 5in.</t>
  </si>
  <si>
    <t>5ft. 03. 5in.</t>
  </si>
  <si>
    <t>White</t>
  </si>
  <si>
    <t>Initial Information:</t>
  </si>
  <si>
    <t>End of The Study Information:</t>
  </si>
  <si>
    <t>5ft. 08. 0in.</t>
  </si>
  <si>
    <t>Native American</t>
  </si>
  <si>
    <t>5ft. 02. 0in.</t>
  </si>
  <si>
    <t>5ft. 01. 5in.</t>
  </si>
  <si>
    <t>5ft. 04. 0in.</t>
  </si>
  <si>
    <t>White/Asian</t>
  </si>
  <si>
    <t>5ft. 06. 0in.</t>
  </si>
  <si>
    <t>Gender</t>
  </si>
  <si>
    <t>M</t>
  </si>
  <si>
    <t>F</t>
  </si>
  <si>
    <t>DOB</t>
  </si>
  <si>
    <t>?</t>
  </si>
  <si>
    <t>Height (cm)</t>
  </si>
  <si>
    <t>SenseWear Serial#</t>
  </si>
  <si>
    <t>Weight (kg)</t>
  </si>
  <si>
    <t>Stress Scale</t>
  </si>
  <si>
    <t>suppl1</t>
  </si>
  <si>
    <t>cookie1</t>
  </si>
  <si>
    <t>GUT health1</t>
  </si>
  <si>
    <t>suppl2</t>
  </si>
  <si>
    <t>cookie2</t>
  </si>
  <si>
    <t>GUThealth2</t>
  </si>
  <si>
    <t>suppl3</t>
  </si>
  <si>
    <t>cookie3</t>
  </si>
  <si>
    <t>GUThealth3</t>
  </si>
  <si>
    <t>suppl4</t>
  </si>
  <si>
    <t>cookie4</t>
  </si>
  <si>
    <t>GUThealth4</t>
  </si>
  <si>
    <t>suppl5</t>
  </si>
  <si>
    <t>cookie5</t>
  </si>
  <si>
    <t>GUThealth5</t>
  </si>
  <si>
    <t>suppl6</t>
  </si>
  <si>
    <t>cookie6</t>
  </si>
  <si>
    <t>GUThealth6</t>
  </si>
  <si>
    <t>suppl7</t>
  </si>
  <si>
    <t>cookie7</t>
  </si>
  <si>
    <t>GUThealth7</t>
  </si>
  <si>
    <t>suppl8</t>
  </si>
  <si>
    <t>cookie8</t>
  </si>
  <si>
    <t>GUThealth8</t>
  </si>
  <si>
    <t>suppl9</t>
  </si>
  <si>
    <t>cookie9</t>
  </si>
  <si>
    <t>GUThealth9</t>
  </si>
  <si>
    <t>suppl10</t>
  </si>
  <si>
    <t>cookie10</t>
  </si>
  <si>
    <t>GUThealth10</t>
  </si>
  <si>
    <t>suppl11</t>
  </si>
  <si>
    <t>cookie11</t>
  </si>
  <si>
    <t>GUThealth11</t>
  </si>
  <si>
    <t>suppl12</t>
  </si>
  <si>
    <t>cookie12</t>
  </si>
  <si>
    <t>GUThealth12</t>
  </si>
  <si>
    <t>Intervention</t>
  </si>
  <si>
    <t>A</t>
  </si>
  <si>
    <t>B</t>
  </si>
  <si>
    <t>drop</t>
  </si>
  <si>
    <t>5ft 03 in</t>
  </si>
  <si>
    <t>Namer</t>
  </si>
  <si>
    <t>Interv</t>
  </si>
  <si>
    <t>LBM (kg)</t>
  </si>
  <si>
    <t>Weight (kg)-post</t>
  </si>
  <si>
    <t>Vis Fat Post</t>
  </si>
  <si>
    <t>HDL</t>
  </si>
  <si>
    <t>LDL</t>
  </si>
  <si>
    <t>LDL_HDL_Ratio</t>
  </si>
  <si>
    <t>hsCRP</t>
  </si>
  <si>
    <t>Insulin</t>
  </si>
  <si>
    <t>PYY</t>
  </si>
  <si>
    <t>Pre</t>
  </si>
  <si>
    <t>Glu</t>
  </si>
  <si>
    <t>Chol</t>
  </si>
  <si>
    <t>TG</t>
  </si>
  <si>
    <t>Post</t>
  </si>
  <si>
    <t>.</t>
  </si>
  <si>
    <t>*highest intake = 7, supplement</t>
  </si>
  <si>
    <t>2 = some discomfort</t>
  </si>
  <si>
    <t>3 = sig discomfort/constipation</t>
  </si>
  <si>
    <t>4 = sig discomfort/diarrhea</t>
  </si>
  <si>
    <t>Gut health = 1 = no issues</t>
  </si>
  <si>
    <t>highest cookie intake = 3</t>
  </si>
  <si>
    <t>suppl average wk4</t>
  </si>
  <si>
    <t>suppl average wk 8</t>
  </si>
  <si>
    <t>suppl average final 4 wks</t>
  </si>
  <si>
    <t>average over 12 wks</t>
  </si>
  <si>
    <t>g</t>
  </si>
  <si>
    <t>buff bake = intervention</t>
  </si>
  <si>
    <t>my cookie= no intervention</t>
  </si>
  <si>
    <t>g_average_wk4</t>
  </si>
  <si>
    <t>g_average_wk8</t>
  </si>
  <si>
    <t>g_average_wk12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</si>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</sst>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/>
    <xf numFmtId="0" fontId="2" fillId="0" borderId="0" xfId="0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2" fillId="5" borderId="0" xfId="0" applyFont="1" applyFill="1" applyAlignment="1"/>
    <xf numFmtId="0" fontId="2" fillId="0" borderId="0" xfId="0" applyFont="1" applyAlignment="1"/>
    <xf numFmtId="0" fontId="0" fillId="0" borderId="0" xfId="0" applyAlignment="1"/>
    <xf numFmtId="164" fontId="0" fillId="0" borderId="0" xfId="0" applyNumberFormat="1" applyAlignmen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5" borderId="0" xfId="0" applyFill="1" applyAlignment="1">
      <alignment horizontal="center"/>
    </xf>
    <xf numFmtId="9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0" fontId="0" fillId="6" borderId="0" xfId="0" applyFill="1"/>
    <xf numFmtId="9" fontId="0" fillId="6" borderId="0" xfId="0" applyNumberFormat="1" applyFill="1"/>
    <xf numFmtId="2" fontId="0" fillId="6" borderId="0" xfId="0" applyNumberFormat="1" applyFill="1"/>
    <xf numFmtId="2" fontId="3" fillId="6" borderId="0" xfId="0" applyNumberFormat="1" applyFont="1" applyFill="1"/>
    <xf numFmtId="0" fontId="0" fillId="0" borderId="0" xfId="0" applyAlignment="1">
      <alignment horizontal="center"/>
    </xf>
    <xf numFmtId="2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zoomScale="160" zoomScaleNormal="160" workbookViewId="0">
      <pane xSplit="1" topLeftCell="B1" activePane="topRight" state="frozen"/>
      <selection pane="topRight" activeCell="B16" sqref="B16"/>
    </sheetView>
  </sheetViews>
  <sheetFormatPr defaultColWidth="8.7109375" defaultRowHeight="15" x14ac:dyDescent="0.25"/>
  <cols>
    <col min="1" max="1" width="7" bestFit="1" customWidth="1"/>
    <col min="2" max="2" width="20.42578125" customWidth="1"/>
    <col min="3" max="3" width="15.28515625" customWidth="1"/>
    <col min="4" max="4" width="4.42578125" customWidth="1"/>
    <col min="5" max="5" width="15.7109375" bestFit="1" customWidth="1"/>
    <col min="6" max="8" width="15.7109375" customWidth="1"/>
    <col min="9" max="9" width="11.7109375" bestFit="1" customWidth="1"/>
    <col min="10" max="10" width="11.7109375" customWidth="1"/>
    <col min="11" max="11" width="10.7109375" bestFit="1" customWidth="1"/>
    <col min="12" max="12" width="10.7109375" customWidth="1"/>
    <col min="13" max="13" width="16.42578125" bestFit="1" customWidth="1"/>
    <col min="14" max="14" width="10.42578125" bestFit="1" customWidth="1"/>
    <col min="15" max="15" width="21.7109375" bestFit="1" customWidth="1"/>
    <col min="16" max="16" width="9.42578125" customWidth="1"/>
    <col min="17" max="17" width="16.28515625" customWidth="1"/>
    <col min="18" max="18" width="10.42578125" bestFit="1" customWidth="1"/>
    <col min="19" max="19" width="18.7109375" customWidth="1"/>
    <col min="22" max="22" width="10.7109375" customWidth="1"/>
  </cols>
  <sheetData>
    <row r="1" spans="1:5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55" x14ac:dyDescent="0.25">
      <c r="A2" s="39" t="s">
        <v>17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 t="s">
        <v>18</v>
      </c>
      <c r="Q2" s="39"/>
      <c r="R2" s="39"/>
      <c r="S2" s="39"/>
    </row>
    <row r="3" spans="1:55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 t="s">
        <v>6</v>
      </c>
      <c r="O3" s="39"/>
      <c r="P3" s="13"/>
      <c r="Q3" s="12"/>
      <c r="R3" s="39" t="s">
        <v>6</v>
      </c>
      <c r="S3" s="39"/>
    </row>
    <row r="4" spans="1:55" ht="30" x14ac:dyDescent="0.25">
      <c r="A4" t="s">
        <v>5</v>
      </c>
      <c r="B4" t="s">
        <v>32</v>
      </c>
      <c r="C4" s="1" t="s">
        <v>29</v>
      </c>
      <c r="D4" t="s">
        <v>1</v>
      </c>
      <c r="E4" t="s">
        <v>2</v>
      </c>
      <c r="F4" s="1" t="s">
        <v>26</v>
      </c>
      <c r="G4" t="s">
        <v>71</v>
      </c>
      <c r="H4" s="1" t="s">
        <v>33</v>
      </c>
      <c r="I4" t="s">
        <v>8</v>
      </c>
      <c r="J4" s="1" t="s">
        <v>31</v>
      </c>
      <c r="K4" t="s">
        <v>9</v>
      </c>
      <c r="L4" s="1" t="s">
        <v>34</v>
      </c>
      <c r="M4" t="s">
        <v>3</v>
      </c>
      <c r="N4" t="s">
        <v>4</v>
      </c>
      <c r="O4" t="s">
        <v>78</v>
      </c>
      <c r="P4" t="s">
        <v>79</v>
      </c>
      <c r="Q4" t="s">
        <v>80</v>
      </c>
      <c r="R4" t="s">
        <v>4</v>
      </c>
      <c r="S4" t="s">
        <v>11</v>
      </c>
      <c r="T4" t="s">
        <v>35</v>
      </c>
      <c r="U4" t="s">
        <v>36</v>
      </c>
      <c r="V4" s="3" t="s">
        <v>37</v>
      </c>
      <c r="W4" t="s">
        <v>38</v>
      </c>
      <c r="X4" t="s">
        <v>39</v>
      </c>
      <c r="Y4" s="3" t="s">
        <v>40</v>
      </c>
      <c r="Z4" t="s">
        <v>41</v>
      </c>
      <c r="AA4" t="s">
        <v>42</v>
      </c>
      <c r="AB4" s="3" t="s">
        <v>43</v>
      </c>
      <c r="AC4" t="s">
        <v>44</v>
      </c>
      <c r="AD4" t="s">
        <v>45</v>
      </c>
      <c r="AE4" s="3" t="s">
        <v>46</v>
      </c>
      <c r="AF4" t="s">
        <v>47</v>
      </c>
      <c r="AG4" t="s">
        <v>48</v>
      </c>
      <c r="AH4" s="3" t="s">
        <v>49</v>
      </c>
      <c r="AI4" t="s">
        <v>50</v>
      </c>
      <c r="AJ4" t="s">
        <v>51</v>
      </c>
      <c r="AK4" s="3" t="s">
        <v>52</v>
      </c>
      <c r="AL4" t="s">
        <v>53</v>
      </c>
      <c r="AM4" t="s">
        <v>54</v>
      </c>
      <c r="AN4" s="3" t="s">
        <v>55</v>
      </c>
      <c r="AO4" t="s">
        <v>56</v>
      </c>
      <c r="AP4" t="s">
        <v>57</v>
      </c>
      <c r="AQ4" s="3" t="s">
        <v>58</v>
      </c>
      <c r="AR4" t="s">
        <v>59</v>
      </c>
      <c r="AS4" t="s">
        <v>60</v>
      </c>
      <c r="AT4" s="3" t="s">
        <v>61</v>
      </c>
      <c r="AU4" t="s">
        <v>62</v>
      </c>
      <c r="AV4" t="s">
        <v>63</v>
      </c>
      <c r="AW4" s="3" t="s">
        <v>64</v>
      </c>
      <c r="AX4" t="s">
        <v>65</v>
      </c>
      <c r="AY4" t="s">
        <v>66</v>
      </c>
      <c r="AZ4" s="3" t="s">
        <v>67</v>
      </c>
      <c r="BA4" t="s">
        <v>68</v>
      </c>
      <c r="BB4" t="s">
        <v>69</v>
      </c>
      <c r="BC4" s="3" t="s">
        <v>70</v>
      </c>
    </row>
    <row r="5" spans="1:55" x14ac:dyDescent="0.25">
      <c r="A5">
        <v>1001</v>
      </c>
      <c r="B5">
        <v>229264379</v>
      </c>
      <c r="C5" s="2">
        <v>32955</v>
      </c>
      <c r="D5">
        <v>28</v>
      </c>
      <c r="E5" t="s">
        <v>7</v>
      </c>
      <c r="F5" s="1" t="s">
        <v>27</v>
      </c>
      <c r="G5" t="s">
        <v>72</v>
      </c>
      <c r="H5" s="1">
        <v>86.7</v>
      </c>
      <c r="I5">
        <v>190.7</v>
      </c>
      <c r="J5" s="1">
        <v>184.2</v>
      </c>
      <c r="K5" t="s">
        <v>10</v>
      </c>
      <c r="L5" s="1">
        <v>7</v>
      </c>
      <c r="M5">
        <v>7</v>
      </c>
      <c r="N5">
        <v>20.100000000000001</v>
      </c>
      <c r="O5">
        <v>39.4</v>
      </c>
      <c r="P5">
        <v>84.9</v>
      </c>
      <c r="Q5">
        <v>6</v>
      </c>
      <c r="R5">
        <v>18.899999999999999</v>
      </c>
      <c r="S5">
        <v>85.8</v>
      </c>
      <c r="T5">
        <v>6</v>
      </c>
      <c r="U5">
        <v>2</v>
      </c>
      <c r="V5">
        <v>1</v>
      </c>
      <c r="W5">
        <v>5</v>
      </c>
      <c r="X5">
        <v>3</v>
      </c>
      <c r="Y5">
        <v>3</v>
      </c>
      <c r="Z5">
        <v>5</v>
      </c>
      <c r="AA5">
        <v>3</v>
      </c>
      <c r="AB5">
        <v>3</v>
      </c>
      <c r="AC5">
        <v>6</v>
      </c>
      <c r="AD5">
        <v>3</v>
      </c>
      <c r="AE5">
        <v>1</v>
      </c>
      <c r="AF5">
        <v>3</v>
      </c>
      <c r="AG5">
        <v>3</v>
      </c>
      <c r="AH5">
        <v>1</v>
      </c>
      <c r="AI5">
        <v>5</v>
      </c>
      <c r="AJ5">
        <v>1.5</v>
      </c>
      <c r="AK5">
        <v>2</v>
      </c>
      <c r="AL5">
        <v>5</v>
      </c>
      <c r="AM5">
        <v>2</v>
      </c>
      <c r="AN5">
        <v>2</v>
      </c>
      <c r="AO5">
        <v>5</v>
      </c>
      <c r="AP5">
        <v>2</v>
      </c>
      <c r="AQ5">
        <v>2</v>
      </c>
      <c r="AR5">
        <v>0</v>
      </c>
      <c r="AS5">
        <v>0</v>
      </c>
      <c r="AT5">
        <v>1</v>
      </c>
      <c r="AU5">
        <v>3.5</v>
      </c>
      <c r="AV5">
        <v>1.5</v>
      </c>
      <c r="AW5">
        <v>2</v>
      </c>
      <c r="AX5">
        <v>5</v>
      </c>
      <c r="AY5">
        <v>2</v>
      </c>
      <c r="AZ5">
        <v>2</v>
      </c>
      <c r="BA5">
        <v>5</v>
      </c>
      <c r="BB5">
        <v>2</v>
      </c>
      <c r="BC5">
        <v>2</v>
      </c>
    </row>
    <row r="6" spans="1:55" x14ac:dyDescent="0.25">
      <c r="A6">
        <v>1002</v>
      </c>
      <c r="B6">
        <v>229264404</v>
      </c>
      <c r="C6" s="2">
        <v>31462</v>
      </c>
      <c r="D6">
        <v>32</v>
      </c>
      <c r="E6" t="s">
        <v>12</v>
      </c>
      <c r="F6" s="1" t="s">
        <v>27</v>
      </c>
      <c r="G6" t="s">
        <v>73</v>
      </c>
      <c r="H6" s="1">
        <v>83</v>
      </c>
      <c r="I6">
        <v>182.5</v>
      </c>
      <c r="J6" s="1">
        <v>166.4</v>
      </c>
      <c r="K6" t="s">
        <v>13</v>
      </c>
      <c r="L6" s="1">
        <v>8</v>
      </c>
      <c r="M6">
        <v>12</v>
      </c>
      <c r="N6">
        <v>33.4</v>
      </c>
      <c r="O6">
        <v>31.4</v>
      </c>
      <c r="P6">
        <v>81.8</v>
      </c>
      <c r="Q6">
        <v>12</v>
      </c>
      <c r="R6">
        <v>33.299999999999997</v>
      </c>
      <c r="S6">
        <v>67.7</v>
      </c>
      <c r="T6">
        <v>6</v>
      </c>
      <c r="U6">
        <v>3</v>
      </c>
      <c r="V6">
        <v>1</v>
      </c>
      <c r="W6">
        <v>7</v>
      </c>
      <c r="X6">
        <v>3</v>
      </c>
      <c r="Y6">
        <v>1</v>
      </c>
      <c r="Z6">
        <v>5</v>
      </c>
      <c r="AA6">
        <v>3</v>
      </c>
      <c r="AB6">
        <v>1</v>
      </c>
      <c r="AC6">
        <v>7</v>
      </c>
      <c r="AD6">
        <v>3</v>
      </c>
      <c r="AE6">
        <v>1</v>
      </c>
      <c r="AF6">
        <v>7</v>
      </c>
      <c r="AG6">
        <v>3</v>
      </c>
      <c r="AH6">
        <v>1</v>
      </c>
      <c r="AI6">
        <v>5</v>
      </c>
      <c r="AJ6">
        <v>3</v>
      </c>
      <c r="AK6">
        <v>1</v>
      </c>
      <c r="AL6">
        <v>7</v>
      </c>
      <c r="AM6">
        <v>3</v>
      </c>
      <c r="AN6">
        <v>1</v>
      </c>
      <c r="AO6">
        <v>5</v>
      </c>
      <c r="AP6">
        <v>2</v>
      </c>
      <c r="AQ6">
        <v>1</v>
      </c>
      <c r="AR6">
        <v>6</v>
      </c>
      <c r="AS6">
        <v>2</v>
      </c>
      <c r="AT6">
        <v>1</v>
      </c>
      <c r="AU6">
        <v>3</v>
      </c>
      <c r="AV6">
        <v>3</v>
      </c>
      <c r="AW6">
        <v>1</v>
      </c>
      <c r="AX6">
        <v>7</v>
      </c>
      <c r="AY6">
        <v>3</v>
      </c>
      <c r="AZ6">
        <v>1</v>
      </c>
      <c r="BA6">
        <v>5</v>
      </c>
      <c r="BB6">
        <v>2</v>
      </c>
      <c r="BC6">
        <v>1</v>
      </c>
    </row>
    <row r="7" spans="1:55" x14ac:dyDescent="0.25">
      <c r="A7">
        <v>1003</v>
      </c>
      <c r="B7">
        <v>229264564</v>
      </c>
      <c r="C7" s="2">
        <v>33654</v>
      </c>
      <c r="D7">
        <v>26</v>
      </c>
      <c r="E7" t="s">
        <v>12</v>
      </c>
      <c r="F7" s="1" t="s">
        <v>28</v>
      </c>
      <c r="G7" t="s">
        <v>72</v>
      </c>
      <c r="H7" s="1">
        <v>76.599999999999994</v>
      </c>
      <c r="I7">
        <v>168.6</v>
      </c>
      <c r="J7" s="1">
        <v>163.80000000000001</v>
      </c>
      <c r="K7" t="s">
        <v>14</v>
      </c>
      <c r="L7" s="1">
        <v>15</v>
      </c>
      <c r="M7">
        <v>9</v>
      </c>
      <c r="N7">
        <v>30.8</v>
      </c>
      <c r="O7">
        <v>29.8</v>
      </c>
      <c r="P7">
        <v>76.400000000000006</v>
      </c>
      <c r="Q7">
        <v>10</v>
      </c>
      <c r="R7">
        <v>31.1</v>
      </c>
      <c r="S7">
        <v>65.5</v>
      </c>
      <c r="T7">
        <v>5</v>
      </c>
      <c r="U7">
        <v>3</v>
      </c>
      <c r="V7">
        <v>2</v>
      </c>
      <c r="W7">
        <v>7</v>
      </c>
      <c r="X7">
        <v>3</v>
      </c>
      <c r="Y7">
        <v>1</v>
      </c>
      <c r="Z7">
        <v>7</v>
      </c>
      <c r="AA7">
        <v>3</v>
      </c>
      <c r="AB7">
        <v>2</v>
      </c>
      <c r="AC7">
        <v>7</v>
      </c>
      <c r="AD7">
        <v>0</v>
      </c>
      <c r="AE7">
        <v>1</v>
      </c>
      <c r="AF7">
        <v>7</v>
      </c>
      <c r="AG7">
        <v>3</v>
      </c>
      <c r="AH7">
        <v>2</v>
      </c>
      <c r="AI7">
        <v>5</v>
      </c>
      <c r="AJ7">
        <v>3</v>
      </c>
      <c r="AK7">
        <v>2</v>
      </c>
      <c r="AL7">
        <v>7</v>
      </c>
      <c r="AM7">
        <v>2</v>
      </c>
      <c r="AN7">
        <v>2</v>
      </c>
      <c r="AO7">
        <v>6</v>
      </c>
      <c r="AP7">
        <v>2</v>
      </c>
      <c r="AQ7">
        <v>2</v>
      </c>
      <c r="AR7">
        <v>6</v>
      </c>
      <c r="AS7">
        <v>3</v>
      </c>
      <c r="AT7">
        <v>2</v>
      </c>
      <c r="AU7">
        <v>7</v>
      </c>
      <c r="AV7">
        <v>1</v>
      </c>
      <c r="AW7">
        <v>1</v>
      </c>
      <c r="AX7">
        <v>7</v>
      </c>
      <c r="AY7">
        <v>0</v>
      </c>
      <c r="AZ7">
        <v>1</v>
      </c>
      <c r="BA7">
        <v>5</v>
      </c>
      <c r="BB7">
        <v>0</v>
      </c>
      <c r="BC7">
        <v>1</v>
      </c>
    </row>
    <row r="8" spans="1:55" x14ac:dyDescent="0.25">
      <c r="A8">
        <v>1005</v>
      </c>
      <c r="B8">
        <v>229264414</v>
      </c>
      <c r="C8" s="2">
        <v>32294</v>
      </c>
      <c r="D8">
        <v>30</v>
      </c>
      <c r="E8" t="s">
        <v>12</v>
      </c>
      <c r="F8" s="1" t="s">
        <v>27</v>
      </c>
      <c r="G8" t="s">
        <v>72</v>
      </c>
      <c r="H8" s="1">
        <v>62.5</v>
      </c>
      <c r="I8">
        <v>137.4</v>
      </c>
      <c r="J8" s="1">
        <v>161.30000000000001</v>
      </c>
      <c r="K8" t="s">
        <v>15</v>
      </c>
      <c r="L8" s="1">
        <v>11</v>
      </c>
      <c r="M8">
        <v>6</v>
      </c>
      <c r="N8">
        <v>24.6</v>
      </c>
      <c r="O8">
        <v>26.1</v>
      </c>
      <c r="P8">
        <v>61</v>
      </c>
      <c r="Q8">
        <v>6</v>
      </c>
      <c r="R8">
        <v>25.4</v>
      </c>
      <c r="S8">
        <v>56</v>
      </c>
      <c r="T8">
        <v>7</v>
      </c>
      <c r="U8">
        <v>3</v>
      </c>
      <c r="V8">
        <v>2</v>
      </c>
      <c r="W8">
        <v>7</v>
      </c>
      <c r="X8">
        <v>3</v>
      </c>
      <c r="Y8">
        <v>2</v>
      </c>
      <c r="Z8">
        <v>7</v>
      </c>
      <c r="AA8">
        <v>3</v>
      </c>
      <c r="AB8">
        <v>2</v>
      </c>
      <c r="AC8">
        <v>6</v>
      </c>
      <c r="AD8">
        <v>3</v>
      </c>
      <c r="AE8">
        <v>1</v>
      </c>
      <c r="AF8">
        <v>6</v>
      </c>
      <c r="AG8">
        <v>3</v>
      </c>
      <c r="AH8">
        <v>2</v>
      </c>
      <c r="AI8">
        <v>3.5</v>
      </c>
      <c r="AJ8">
        <v>1.5</v>
      </c>
      <c r="AK8">
        <v>2</v>
      </c>
      <c r="AL8">
        <v>3.5</v>
      </c>
      <c r="AM8">
        <v>1.5</v>
      </c>
      <c r="AN8">
        <v>2</v>
      </c>
      <c r="AO8">
        <v>6</v>
      </c>
      <c r="AP8">
        <v>3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1</v>
      </c>
    </row>
    <row r="9" spans="1:55" x14ac:dyDescent="0.25">
      <c r="A9">
        <v>1007</v>
      </c>
      <c r="B9">
        <v>229264408</v>
      </c>
      <c r="C9" s="2">
        <v>33599</v>
      </c>
      <c r="D9">
        <v>26</v>
      </c>
      <c r="E9" t="s">
        <v>16</v>
      </c>
      <c r="F9" s="1" t="s">
        <v>27</v>
      </c>
      <c r="G9" t="s">
        <v>73</v>
      </c>
      <c r="H9" s="1">
        <v>84.9</v>
      </c>
      <c r="I9">
        <v>186.8</v>
      </c>
      <c r="J9" s="1">
        <v>172.7</v>
      </c>
      <c r="K9" t="s">
        <v>19</v>
      </c>
      <c r="L9" s="1">
        <v>21</v>
      </c>
      <c r="M9">
        <v>12</v>
      </c>
      <c r="N9">
        <v>32.799999999999997</v>
      </c>
      <c r="O9" s="19">
        <v>32</v>
      </c>
      <c r="P9">
        <v>89.2</v>
      </c>
      <c r="Q9">
        <v>13</v>
      </c>
      <c r="R9">
        <v>34.700000000000003</v>
      </c>
      <c r="S9">
        <v>71.7</v>
      </c>
      <c r="T9">
        <v>5</v>
      </c>
      <c r="U9">
        <v>3</v>
      </c>
      <c r="V9">
        <v>1</v>
      </c>
      <c r="W9">
        <v>6</v>
      </c>
      <c r="X9">
        <v>3</v>
      </c>
      <c r="Y9">
        <v>1</v>
      </c>
      <c r="Z9">
        <v>6</v>
      </c>
      <c r="AA9">
        <v>3</v>
      </c>
      <c r="AB9">
        <v>1</v>
      </c>
      <c r="AC9">
        <v>4</v>
      </c>
      <c r="AD9">
        <v>3</v>
      </c>
      <c r="AE9">
        <v>1</v>
      </c>
      <c r="AF9">
        <v>3.5</v>
      </c>
      <c r="AG9">
        <v>3</v>
      </c>
      <c r="AH9">
        <v>1</v>
      </c>
      <c r="AI9">
        <v>3.5</v>
      </c>
      <c r="AJ9">
        <v>3</v>
      </c>
      <c r="AK9">
        <v>1</v>
      </c>
      <c r="AL9">
        <v>3.5</v>
      </c>
      <c r="AM9">
        <v>2</v>
      </c>
      <c r="AN9">
        <v>1</v>
      </c>
      <c r="AO9">
        <v>2</v>
      </c>
      <c r="AP9">
        <v>3</v>
      </c>
      <c r="AQ9">
        <v>1</v>
      </c>
      <c r="AR9">
        <v>0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3</v>
      </c>
      <c r="BB9">
        <v>3</v>
      </c>
      <c r="BC9">
        <v>1</v>
      </c>
    </row>
    <row r="10" spans="1:55" x14ac:dyDescent="0.25">
      <c r="A10">
        <v>1008</v>
      </c>
      <c r="B10">
        <v>229264407</v>
      </c>
      <c r="C10" s="2">
        <v>33243</v>
      </c>
      <c r="D10">
        <v>27</v>
      </c>
      <c r="E10" t="s">
        <v>20</v>
      </c>
      <c r="F10" s="1" t="s">
        <v>28</v>
      </c>
      <c r="G10" t="s">
        <v>72</v>
      </c>
      <c r="H10" s="1">
        <v>73.5</v>
      </c>
      <c r="I10">
        <v>161.69999999999999</v>
      </c>
      <c r="J10" s="1">
        <v>157.5</v>
      </c>
      <c r="K10" t="s">
        <v>21</v>
      </c>
      <c r="L10" s="1">
        <v>13</v>
      </c>
      <c r="M10">
        <v>17</v>
      </c>
      <c r="N10">
        <v>44.3</v>
      </c>
      <c r="O10">
        <v>22.2</v>
      </c>
      <c r="P10">
        <v>74.8</v>
      </c>
      <c r="Q10">
        <v>17</v>
      </c>
      <c r="R10">
        <v>43.6</v>
      </c>
      <c r="S10">
        <v>50.9</v>
      </c>
      <c r="T10">
        <v>7</v>
      </c>
      <c r="U10">
        <v>3</v>
      </c>
      <c r="V10">
        <v>1</v>
      </c>
      <c r="W10">
        <v>7</v>
      </c>
      <c r="X10">
        <v>3</v>
      </c>
      <c r="Y10">
        <v>1</v>
      </c>
      <c r="Z10">
        <v>4</v>
      </c>
      <c r="AA10">
        <v>2</v>
      </c>
      <c r="AB10">
        <v>2</v>
      </c>
      <c r="AC10">
        <v>3</v>
      </c>
      <c r="AD10">
        <v>1</v>
      </c>
      <c r="AE10">
        <v>2</v>
      </c>
      <c r="AF10">
        <v>4</v>
      </c>
      <c r="AG10">
        <v>1</v>
      </c>
      <c r="AH10">
        <v>3</v>
      </c>
      <c r="AI10">
        <v>7</v>
      </c>
      <c r="AJ10">
        <v>0</v>
      </c>
      <c r="AK10">
        <v>2</v>
      </c>
      <c r="AL10">
        <v>3</v>
      </c>
      <c r="AM10">
        <v>0</v>
      </c>
      <c r="AN10">
        <v>2</v>
      </c>
      <c r="AO10">
        <v>3</v>
      </c>
      <c r="AP10">
        <v>2</v>
      </c>
      <c r="AQ10">
        <v>3</v>
      </c>
      <c r="AR10">
        <v>3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25">
      <c r="A11">
        <v>1009</v>
      </c>
      <c r="B11">
        <v>229264401</v>
      </c>
      <c r="C11" s="2">
        <v>33637</v>
      </c>
      <c r="D11">
        <v>26</v>
      </c>
      <c r="E11" t="s">
        <v>16</v>
      </c>
      <c r="F11" s="1" t="s">
        <v>28</v>
      </c>
      <c r="G11" t="s">
        <v>72</v>
      </c>
      <c r="H11" s="1">
        <v>61.4</v>
      </c>
      <c r="I11">
        <v>135</v>
      </c>
      <c r="J11" s="1">
        <v>161.30000000000001</v>
      </c>
      <c r="K11" t="s">
        <v>15</v>
      </c>
      <c r="L11" s="1">
        <v>11</v>
      </c>
      <c r="M11">
        <v>9</v>
      </c>
      <c r="N11">
        <v>33.4</v>
      </c>
      <c r="O11">
        <v>22.2</v>
      </c>
      <c r="P11">
        <v>62.6</v>
      </c>
      <c r="Q11">
        <v>7</v>
      </c>
      <c r="R11">
        <v>29.6</v>
      </c>
      <c r="S11">
        <v>53.1</v>
      </c>
      <c r="T11">
        <v>2</v>
      </c>
      <c r="U11">
        <v>2</v>
      </c>
      <c r="V11">
        <v>1</v>
      </c>
      <c r="W11">
        <v>5</v>
      </c>
      <c r="X11">
        <v>2</v>
      </c>
      <c r="Y11">
        <v>1</v>
      </c>
      <c r="Z11">
        <v>5</v>
      </c>
      <c r="AA11">
        <v>2</v>
      </c>
      <c r="AB11">
        <v>1</v>
      </c>
      <c r="AC11">
        <v>5</v>
      </c>
      <c r="AD11">
        <v>2</v>
      </c>
      <c r="AE11">
        <v>1</v>
      </c>
      <c r="AF11">
        <v>6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5</v>
      </c>
      <c r="AM11">
        <v>0</v>
      </c>
      <c r="AN11">
        <v>1</v>
      </c>
      <c r="AO11">
        <v>3</v>
      </c>
      <c r="AP11">
        <v>0</v>
      </c>
      <c r="AQ11">
        <v>2</v>
      </c>
      <c r="AR11">
        <v>5</v>
      </c>
      <c r="AS11">
        <v>0</v>
      </c>
      <c r="AT11">
        <v>2</v>
      </c>
      <c r="AU11">
        <v>0</v>
      </c>
      <c r="AV11">
        <v>0</v>
      </c>
      <c r="AW11">
        <v>1</v>
      </c>
      <c r="AX11">
        <v>5</v>
      </c>
      <c r="AY11">
        <v>0</v>
      </c>
      <c r="AZ11">
        <v>1</v>
      </c>
      <c r="BA11">
        <v>5</v>
      </c>
      <c r="BB11">
        <v>0</v>
      </c>
      <c r="BC11">
        <v>1</v>
      </c>
    </row>
    <row r="12" spans="1:55" x14ac:dyDescent="0.25">
      <c r="A12" s="10">
        <v>1010</v>
      </c>
      <c r="B12" s="10">
        <v>229264572</v>
      </c>
      <c r="C12" s="11">
        <v>33062</v>
      </c>
      <c r="D12" s="10">
        <v>28</v>
      </c>
      <c r="E12" s="10" t="s">
        <v>16</v>
      </c>
      <c r="F12" s="10" t="s">
        <v>28</v>
      </c>
      <c r="G12" s="10" t="s">
        <v>73</v>
      </c>
      <c r="H12" s="10">
        <v>66.2</v>
      </c>
      <c r="I12" s="10">
        <v>145.69999999999999</v>
      </c>
      <c r="J12" s="10">
        <v>156.19999999999999</v>
      </c>
      <c r="K12" s="10" t="s">
        <v>22</v>
      </c>
      <c r="L12" s="10">
        <v>15</v>
      </c>
      <c r="M12" s="10">
        <v>7</v>
      </c>
      <c r="N12" s="10">
        <v>26.7</v>
      </c>
      <c r="O12" s="10">
        <v>27.1</v>
      </c>
      <c r="P12">
        <v>67.099999999999994</v>
      </c>
      <c r="Q12" s="10">
        <v>7</v>
      </c>
      <c r="R12" s="10">
        <v>27.1</v>
      </c>
      <c r="S12" s="10">
        <v>60.2</v>
      </c>
      <c r="T12">
        <v>7</v>
      </c>
      <c r="U12">
        <v>3</v>
      </c>
      <c r="V12">
        <v>3</v>
      </c>
      <c r="W12">
        <v>7</v>
      </c>
      <c r="X12">
        <v>3</v>
      </c>
      <c r="Y12">
        <v>2</v>
      </c>
      <c r="Z12">
        <v>6</v>
      </c>
      <c r="AA12">
        <v>3</v>
      </c>
      <c r="AB12">
        <v>2</v>
      </c>
      <c r="AC12">
        <v>4</v>
      </c>
      <c r="AD12">
        <v>3</v>
      </c>
      <c r="AE12">
        <v>2</v>
      </c>
      <c r="AF12">
        <v>4</v>
      </c>
      <c r="AG12">
        <v>3</v>
      </c>
      <c r="AH12">
        <v>2</v>
      </c>
      <c r="AI12">
        <v>7</v>
      </c>
      <c r="AJ12">
        <v>3</v>
      </c>
      <c r="AK12">
        <v>2</v>
      </c>
      <c r="AL12">
        <v>7</v>
      </c>
      <c r="AM12">
        <v>3</v>
      </c>
      <c r="AN12">
        <v>2</v>
      </c>
      <c r="AO12">
        <v>7</v>
      </c>
      <c r="AP12">
        <v>3</v>
      </c>
      <c r="AQ12">
        <v>3</v>
      </c>
      <c r="AR12">
        <v>3.5</v>
      </c>
      <c r="AS12">
        <v>0</v>
      </c>
      <c r="AT12">
        <v>1</v>
      </c>
      <c r="AU12">
        <v>6</v>
      </c>
      <c r="AV12">
        <v>3</v>
      </c>
      <c r="AW12">
        <v>2</v>
      </c>
      <c r="AX12">
        <v>6</v>
      </c>
      <c r="AY12">
        <v>3</v>
      </c>
      <c r="AZ12">
        <v>1</v>
      </c>
      <c r="BA12">
        <v>6</v>
      </c>
      <c r="BB12">
        <v>3</v>
      </c>
      <c r="BC12">
        <v>2</v>
      </c>
    </row>
    <row r="13" spans="1:55" x14ac:dyDescent="0.25">
      <c r="A13">
        <v>1012</v>
      </c>
      <c r="B13">
        <v>229269307</v>
      </c>
      <c r="C13" s="2">
        <v>33679</v>
      </c>
      <c r="D13">
        <v>26</v>
      </c>
      <c r="E13" t="s">
        <v>16</v>
      </c>
      <c r="F13" s="1" t="s">
        <v>28</v>
      </c>
      <c r="G13" t="s">
        <v>73</v>
      </c>
      <c r="H13" s="1">
        <v>67.900000000000006</v>
      </c>
      <c r="I13">
        <v>149.4</v>
      </c>
      <c r="J13" s="1">
        <v>162.6</v>
      </c>
      <c r="K13" t="s">
        <v>23</v>
      </c>
      <c r="L13" s="1">
        <v>15</v>
      </c>
      <c r="M13">
        <v>7</v>
      </c>
      <c r="N13">
        <v>29</v>
      </c>
      <c r="O13">
        <v>26.6</v>
      </c>
      <c r="P13">
        <v>67.900000000000006</v>
      </c>
      <c r="Q13">
        <v>8</v>
      </c>
      <c r="R13">
        <v>30.5</v>
      </c>
      <c r="S13">
        <v>57.1</v>
      </c>
      <c r="T13">
        <v>7</v>
      </c>
      <c r="U13">
        <v>3</v>
      </c>
      <c r="V13">
        <v>1</v>
      </c>
      <c r="W13">
        <v>5</v>
      </c>
      <c r="X13">
        <v>3</v>
      </c>
      <c r="Y13">
        <v>1</v>
      </c>
      <c r="Z13">
        <v>4</v>
      </c>
      <c r="AA13">
        <v>2</v>
      </c>
      <c r="AB13">
        <v>1</v>
      </c>
      <c r="AC13">
        <v>4</v>
      </c>
      <c r="AD13">
        <v>2</v>
      </c>
      <c r="AE13">
        <v>1</v>
      </c>
      <c r="AF13">
        <v>3</v>
      </c>
      <c r="AG13">
        <v>2</v>
      </c>
      <c r="AH13">
        <v>1</v>
      </c>
      <c r="AI13">
        <v>3.5</v>
      </c>
      <c r="AJ13">
        <v>1.5</v>
      </c>
      <c r="AK13">
        <v>1</v>
      </c>
      <c r="AL13">
        <v>3.5</v>
      </c>
      <c r="AM13">
        <v>1.5</v>
      </c>
      <c r="AN13">
        <v>1</v>
      </c>
      <c r="AO13">
        <v>0</v>
      </c>
      <c r="AP13">
        <v>0</v>
      </c>
      <c r="AQ13">
        <v>1</v>
      </c>
      <c r="AR13">
        <v>3</v>
      </c>
      <c r="AS13">
        <v>3</v>
      </c>
      <c r="AT13">
        <v>1</v>
      </c>
      <c r="AU13">
        <v>3</v>
      </c>
      <c r="AV13">
        <v>1.5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</row>
    <row r="14" spans="1:55" x14ac:dyDescent="0.25">
      <c r="A14">
        <v>1013</v>
      </c>
      <c r="B14">
        <v>229269291</v>
      </c>
      <c r="C14" s="2">
        <v>33480</v>
      </c>
      <c r="D14">
        <v>27</v>
      </c>
      <c r="E14" t="s">
        <v>7</v>
      </c>
      <c r="F14" s="1" t="s">
        <v>28</v>
      </c>
      <c r="G14" t="s">
        <v>72</v>
      </c>
      <c r="H14" s="1">
        <v>53.1</v>
      </c>
      <c r="I14">
        <v>116.8</v>
      </c>
      <c r="J14" s="1">
        <v>157.5</v>
      </c>
      <c r="K14" t="s">
        <v>21</v>
      </c>
      <c r="L14" s="1">
        <v>7</v>
      </c>
      <c r="M14">
        <v>5</v>
      </c>
      <c r="N14">
        <v>25.3</v>
      </c>
      <c r="O14">
        <v>21.5</v>
      </c>
      <c r="P14">
        <v>51.9</v>
      </c>
      <c r="Q14">
        <v>4</v>
      </c>
      <c r="R14">
        <v>24.7</v>
      </c>
      <c r="S14">
        <v>47.2</v>
      </c>
      <c r="T14">
        <v>3</v>
      </c>
      <c r="U14">
        <v>1</v>
      </c>
      <c r="V14">
        <v>1</v>
      </c>
      <c r="W14">
        <v>3</v>
      </c>
      <c r="X14">
        <v>0</v>
      </c>
      <c r="Y14">
        <v>1</v>
      </c>
      <c r="Z14">
        <v>3</v>
      </c>
      <c r="AA14">
        <v>0</v>
      </c>
      <c r="AB14">
        <v>1</v>
      </c>
      <c r="AC14">
        <v>4</v>
      </c>
      <c r="AD14">
        <v>0</v>
      </c>
      <c r="AE14">
        <v>1</v>
      </c>
      <c r="AF14">
        <v>7</v>
      </c>
      <c r="AG14">
        <v>0.5</v>
      </c>
      <c r="AH14">
        <v>2</v>
      </c>
      <c r="AI14">
        <v>5</v>
      </c>
      <c r="AJ14">
        <v>0</v>
      </c>
      <c r="AK14">
        <v>1</v>
      </c>
      <c r="AL14">
        <v>4</v>
      </c>
      <c r="AM14">
        <v>0</v>
      </c>
      <c r="AN14">
        <v>1</v>
      </c>
      <c r="AO14">
        <v>3.5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25">
      <c r="A15">
        <v>1015</v>
      </c>
      <c r="C15" s="9">
        <v>32297</v>
      </c>
      <c r="D15">
        <v>30</v>
      </c>
      <c r="E15" t="s">
        <v>16</v>
      </c>
      <c r="F15" s="1" t="s">
        <v>28</v>
      </c>
      <c r="G15" t="s">
        <v>73</v>
      </c>
      <c r="H15" s="1">
        <v>67.400000000000006</v>
      </c>
      <c r="I15">
        <v>148.30000000000001</v>
      </c>
      <c r="J15" s="1">
        <v>160.02000000000001</v>
      </c>
      <c r="K15" t="s">
        <v>75</v>
      </c>
      <c r="L15" s="1">
        <v>18</v>
      </c>
      <c r="M15">
        <v>13</v>
      </c>
      <c r="N15">
        <v>39.799999999999997</v>
      </c>
      <c r="O15">
        <v>22.2</v>
      </c>
      <c r="P15">
        <v>65.8</v>
      </c>
      <c r="Q15">
        <v>12</v>
      </c>
      <c r="R15">
        <v>38.9</v>
      </c>
      <c r="S15">
        <v>48.7</v>
      </c>
      <c r="T15">
        <v>7</v>
      </c>
      <c r="U15">
        <v>1.5</v>
      </c>
      <c r="V15">
        <v>3</v>
      </c>
      <c r="W15">
        <v>5</v>
      </c>
      <c r="X15">
        <v>1.5</v>
      </c>
      <c r="Y15">
        <v>2</v>
      </c>
      <c r="Z15">
        <v>7</v>
      </c>
      <c r="AA15">
        <v>1</v>
      </c>
      <c r="AB15">
        <v>1</v>
      </c>
      <c r="AC15">
        <v>4</v>
      </c>
      <c r="AD15">
        <v>0</v>
      </c>
      <c r="AE15">
        <v>3</v>
      </c>
      <c r="AF15">
        <v>7</v>
      </c>
      <c r="AG15">
        <v>0</v>
      </c>
      <c r="AH15">
        <v>2</v>
      </c>
      <c r="AI15">
        <v>4</v>
      </c>
      <c r="AJ15">
        <v>2</v>
      </c>
      <c r="AK15">
        <v>3</v>
      </c>
      <c r="AL15">
        <v>0</v>
      </c>
      <c r="AM15">
        <v>1.5</v>
      </c>
      <c r="AN15">
        <v>3</v>
      </c>
      <c r="AO15">
        <v>3</v>
      </c>
      <c r="AP15">
        <v>0</v>
      </c>
      <c r="AQ15">
        <v>1</v>
      </c>
      <c r="AR15">
        <v>7</v>
      </c>
      <c r="AS15">
        <v>1.5</v>
      </c>
      <c r="AT15">
        <v>1</v>
      </c>
      <c r="AU15">
        <v>5</v>
      </c>
      <c r="AV15">
        <v>3</v>
      </c>
      <c r="AW15">
        <v>1</v>
      </c>
      <c r="AX15">
        <v>3</v>
      </c>
      <c r="AY15">
        <v>2</v>
      </c>
      <c r="AZ15">
        <v>4</v>
      </c>
      <c r="BA15">
        <v>3</v>
      </c>
      <c r="BB15">
        <v>2</v>
      </c>
      <c r="BC15">
        <v>4</v>
      </c>
    </row>
    <row r="21" spans="1:43" x14ac:dyDescent="0.25">
      <c r="A21" t="s">
        <v>74</v>
      </c>
    </row>
    <row r="22" spans="1:43" x14ac:dyDescent="0.25">
      <c r="A22" s="8">
        <v>1004</v>
      </c>
      <c r="B22" s="8">
        <v>229264575</v>
      </c>
      <c r="C22" s="8" t="s">
        <v>30</v>
      </c>
      <c r="D22" s="8">
        <v>27</v>
      </c>
      <c r="E22" s="8" t="s">
        <v>7</v>
      </c>
      <c r="F22" s="8" t="s">
        <v>28</v>
      </c>
      <c r="G22" s="8"/>
      <c r="H22" s="8">
        <v>48.2</v>
      </c>
      <c r="I22" s="8">
        <v>106</v>
      </c>
      <c r="J22" s="8">
        <v>161.30000000000001</v>
      </c>
      <c r="K22" s="8" t="s">
        <v>15</v>
      </c>
      <c r="L22" s="8">
        <v>19</v>
      </c>
      <c r="M22" s="8">
        <v>5</v>
      </c>
      <c r="N22" s="8">
        <v>25.8</v>
      </c>
      <c r="O22" s="8">
        <v>42.1</v>
      </c>
      <c r="T22">
        <v>5</v>
      </c>
      <c r="U22">
        <v>3</v>
      </c>
      <c r="V22">
        <v>2</v>
      </c>
      <c r="W22">
        <v>0</v>
      </c>
      <c r="X22">
        <v>2</v>
      </c>
      <c r="Y22">
        <v>1</v>
      </c>
      <c r="Z22">
        <v>2</v>
      </c>
      <c r="AA22">
        <v>3</v>
      </c>
      <c r="AB22">
        <v>1</v>
      </c>
      <c r="AC22">
        <v>0</v>
      </c>
      <c r="AD22">
        <v>3</v>
      </c>
      <c r="AF22">
        <v>0</v>
      </c>
      <c r="AG22">
        <v>1.5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3</v>
      </c>
      <c r="AN22">
        <v>1</v>
      </c>
    </row>
    <row r="23" spans="1:43" x14ac:dyDescent="0.25">
      <c r="A23" s="4">
        <v>1006</v>
      </c>
      <c r="B23" s="4">
        <v>229264399</v>
      </c>
      <c r="C23" s="5">
        <v>31315</v>
      </c>
      <c r="D23" s="4">
        <v>32</v>
      </c>
      <c r="E23" s="4" t="s">
        <v>16</v>
      </c>
      <c r="F23" s="6" t="s">
        <v>28</v>
      </c>
      <c r="G23" s="4"/>
      <c r="H23" s="6">
        <v>68.5</v>
      </c>
      <c r="I23" s="4">
        <v>150.80000000000001</v>
      </c>
      <c r="J23" s="6">
        <v>166.4</v>
      </c>
      <c r="K23" s="4" t="s">
        <v>13</v>
      </c>
      <c r="L23" s="6">
        <v>20</v>
      </c>
      <c r="M23" s="4">
        <v>11</v>
      </c>
      <c r="N23" s="4">
        <v>34.4</v>
      </c>
      <c r="O23" s="4">
        <v>54</v>
      </c>
    </row>
    <row r="24" spans="1:43" x14ac:dyDescent="0.25">
      <c r="A24" s="4">
        <v>1011</v>
      </c>
      <c r="B24" s="7">
        <v>229264392</v>
      </c>
      <c r="C24" s="7" t="s">
        <v>30</v>
      </c>
      <c r="D24" s="7">
        <v>26</v>
      </c>
      <c r="E24" s="7" t="s">
        <v>7</v>
      </c>
      <c r="F24" s="7" t="s">
        <v>28</v>
      </c>
      <c r="G24" s="7"/>
      <c r="H24" s="7">
        <v>56.1</v>
      </c>
      <c r="I24" s="7">
        <v>123.4</v>
      </c>
      <c r="J24" s="7">
        <v>157.5</v>
      </c>
      <c r="K24" s="7" t="s">
        <v>21</v>
      </c>
      <c r="L24" s="7">
        <v>12</v>
      </c>
      <c r="M24" s="7">
        <v>8</v>
      </c>
      <c r="N24" s="7">
        <v>33.5</v>
      </c>
      <c r="O24" s="7">
        <v>44.1</v>
      </c>
      <c r="T24">
        <v>2</v>
      </c>
      <c r="U24">
        <v>1</v>
      </c>
      <c r="V24">
        <v>1</v>
      </c>
      <c r="W24">
        <v>4</v>
      </c>
      <c r="X24">
        <v>2</v>
      </c>
      <c r="Y24">
        <v>1</v>
      </c>
    </row>
    <row r="25" spans="1:43" x14ac:dyDescent="0.25">
      <c r="A25" s="4">
        <v>1014</v>
      </c>
      <c r="B25" s="4">
        <v>229264416</v>
      </c>
      <c r="C25" s="5">
        <v>32051</v>
      </c>
      <c r="D25" s="4">
        <v>30</v>
      </c>
      <c r="E25" s="4" t="s">
        <v>24</v>
      </c>
      <c r="F25" s="6" t="s">
        <v>28</v>
      </c>
      <c r="G25" s="4"/>
      <c r="H25" s="6">
        <v>67.8</v>
      </c>
      <c r="I25" s="4">
        <v>149.19999999999999</v>
      </c>
      <c r="J25" s="6">
        <v>167.6</v>
      </c>
      <c r="K25" s="4" t="s">
        <v>25</v>
      </c>
      <c r="L25" s="6">
        <v>4</v>
      </c>
      <c r="M25" s="4">
        <v>6</v>
      </c>
      <c r="N25" s="4">
        <v>26.9</v>
      </c>
      <c r="O25" s="4">
        <v>60.6</v>
      </c>
      <c r="T25">
        <v>4</v>
      </c>
      <c r="U25">
        <v>0</v>
      </c>
      <c r="V25">
        <v>1</v>
      </c>
      <c r="W25">
        <v>7</v>
      </c>
      <c r="X25">
        <v>1</v>
      </c>
      <c r="Y25">
        <v>2</v>
      </c>
      <c r="Z25">
        <v>7</v>
      </c>
      <c r="AA25">
        <v>1</v>
      </c>
      <c r="AB25">
        <v>2</v>
      </c>
      <c r="AC25">
        <v>7</v>
      </c>
      <c r="AD25">
        <v>1</v>
      </c>
      <c r="AE25">
        <v>1</v>
      </c>
      <c r="AF25">
        <v>7</v>
      </c>
      <c r="AG25">
        <v>0</v>
      </c>
      <c r="AH25">
        <v>2</v>
      </c>
      <c r="AI25">
        <v>7</v>
      </c>
      <c r="AJ25">
        <v>0</v>
      </c>
      <c r="AK25">
        <v>2</v>
      </c>
      <c r="AL25">
        <v>7</v>
      </c>
      <c r="AM25">
        <v>0</v>
      </c>
      <c r="AN25">
        <v>2</v>
      </c>
      <c r="AO25">
        <v>0</v>
      </c>
      <c r="AP25">
        <v>0</v>
      </c>
      <c r="AQ25">
        <v>1</v>
      </c>
    </row>
    <row r="26" spans="1:4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A1:S1"/>
    <mergeCell ref="N3:O3"/>
    <mergeCell ref="A3:M3"/>
    <mergeCell ref="A2:O2"/>
    <mergeCell ref="P2:S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topLeftCell="AG1" workbookViewId="0">
      <selection activeCell="BE24" sqref="BE24"/>
    </sheetView>
  </sheetViews>
  <sheetFormatPr defaultRowHeight="15" x14ac:dyDescent="0.25"/>
  <cols>
    <col min="5" max="5" width="10.5703125" customWidth="1"/>
    <col min="6" max="6" width="10.140625" customWidth="1"/>
    <col min="7" max="7" width="9.85546875" customWidth="1"/>
    <col min="8" max="8" width="10" customWidth="1"/>
    <col min="9" max="9" width="15.140625" customWidth="1"/>
    <col min="10" max="10" width="10.140625" customWidth="1"/>
    <col min="23" max="23" width="10.28515625" customWidth="1"/>
    <col min="24" max="24" width="10.42578125" customWidth="1"/>
    <col min="25" max="25" width="14.85546875" customWidth="1"/>
    <col min="26" max="26" width="15.28515625" customWidth="1"/>
    <col min="27" max="27" width="10.5703125" customWidth="1"/>
  </cols>
  <sheetData>
    <row r="1" spans="1:72" ht="30" x14ac:dyDescent="0.25">
      <c r="A1" s="16" t="s">
        <v>5</v>
      </c>
      <c r="B1" s="16" t="s">
        <v>1</v>
      </c>
      <c r="C1" s="16" t="s">
        <v>2</v>
      </c>
      <c r="D1" s="17" t="s">
        <v>26</v>
      </c>
      <c r="E1" s="17" t="s">
        <v>77</v>
      </c>
      <c r="F1" s="18" t="s">
        <v>33</v>
      </c>
      <c r="G1" s="18" t="s">
        <v>31</v>
      </c>
      <c r="H1" s="18" t="s">
        <v>34</v>
      </c>
      <c r="I1" s="18" t="s">
        <v>3</v>
      </c>
      <c r="J1" s="18" t="s">
        <v>4</v>
      </c>
      <c r="K1" s="16" t="s">
        <v>78</v>
      </c>
      <c r="L1" s="16" t="s">
        <v>87</v>
      </c>
      <c r="M1" s="16" t="s">
        <v>88</v>
      </c>
      <c r="N1" s="16" t="s">
        <v>89</v>
      </c>
      <c r="O1" s="16" t="s">
        <v>90</v>
      </c>
      <c r="P1" s="16" t="s">
        <v>81</v>
      </c>
      <c r="Q1" s="16" t="s">
        <v>82</v>
      </c>
      <c r="R1" s="16" t="s">
        <v>83</v>
      </c>
      <c r="S1" s="16" t="s">
        <v>84</v>
      </c>
      <c r="T1" s="16" t="s">
        <v>85</v>
      </c>
      <c r="U1" s="16" t="s">
        <v>86</v>
      </c>
      <c r="V1" s="16" t="s">
        <v>91</v>
      </c>
      <c r="W1" s="20" t="s">
        <v>33</v>
      </c>
      <c r="X1" s="20" t="s">
        <v>34</v>
      </c>
      <c r="Y1" s="18" t="s">
        <v>3</v>
      </c>
      <c r="Z1" s="18" t="s">
        <v>4</v>
      </c>
      <c r="AA1" s="21" t="s">
        <v>78</v>
      </c>
      <c r="AB1" s="16" t="s">
        <v>88</v>
      </c>
      <c r="AC1" s="16" t="s">
        <v>89</v>
      </c>
      <c r="AD1" s="16" t="s">
        <v>90</v>
      </c>
      <c r="AE1" s="16" t="s">
        <v>81</v>
      </c>
      <c r="AF1" s="16" t="s">
        <v>82</v>
      </c>
      <c r="AG1" s="16" t="s">
        <v>83</v>
      </c>
      <c r="AH1" s="16" t="s">
        <v>84</v>
      </c>
      <c r="AI1" s="16" t="s">
        <v>85</v>
      </c>
      <c r="AJ1" s="16" t="s">
        <v>86</v>
      </c>
      <c r="AK1" t="s">
        <v>35</v>
      </c>
      <c r="AL1" t="s">
        <v>36</v>
      </c>
      <c r="AM1" s="3" t="s">
        <v>37</v>
      </c>
      <c r="AN1" t="s">
        <v>38</v>
      </c>
      <c r="AO1" t="s">
        <v>39</v>
      </c>
      <c r="AP1" s="3" t="s">
        <v>40</v>
      </c>
      <c r="AQ1" t="s">
        <v>41</v>
      </c>
      <c r="AR1" t="s">
        <v>42</v>
      </c>
      <c r="AS1" s="3" t="s">
        <v>43</v>
      </c>
      <c r="AT1" t="s">
        <v>44</v>
      </c>
      <c r="AU1" t="s">
        <v>45</v>
      </c>
      <c r="AV1" s="3" t="s">
        <v>46</v>
      </c>
      <c r="AW1" t="s">
        <v>47</v>
      </c>
      <c r="AX1" t="s">
        <v>48</v>
      </c>
      <c r="AY1" s="3" t="s">
        <v>49</v>
      </c>
      <c r="AZ1" t="s">
        <v>50</v>
      </c>
      <c r="BA1" t="s">
        <v>51</v>
      </c>
      <c r="BB1" s="3" t="s">
        <v>52</v>
      </c>
      <c r="BC1" t="s">
        <v>53</v>
      </c>
      <c r="BD1" t="s">
        <v>54</v>
      </c>
      <c r="BE1" s="3" t="s">
        <v>55</v>
      </c>
      <c r="BF1" t="s">
        <v>56</v>
      </c>
      <c r="BG1" t="s">
        <v>57</v>
      </c>
      <c r="BH1" s="3" t="s">
        <v>58</v>
      </c>
      <c r="BI1" t="s">
        <v>59</v>
      </c>
      <c r="BJ1" t="s">
        <v>60</v>
      </c>
      <c r="BK1" s="3" t="s">
        <v>61</v>
      </c>
      <c r="BL1" t="s">
        <v>62</v>
      </c>
      <c r="BM1" t="s">
        <v>63</v>
      </c>
      <c r="BN1" s="3" t="s">
        <v>64</v>
      </c>
      <c r="BO1" t="s">
        <v>65</v>
      </c>
      <c r="BP1" t="s">
        <v>66</v>
      </c>
      <c r="BQ1" s="3" t="s">
        <v>67</v>
      </c>
      <c r="BR1" t="s">
        <v>68</v>
      </c>
      <c r="BS1" t="s">
        <v>69</v>
      </c>
      <c r="BT1" s="3" t="s">
        <v>70</v>
      </c>
    </row>
    <row r="2" spans="1:72" x14ac:dyDescent="0.25">
      <c r="A2">
        <v>1001</v>
      </c>
      <c r="B2">
        <v>28</v>
      </c>
      <c r="C2" t="s">
        <v>7</v>
      </c>
      <c r="D2" s="24" t="s">
        <v>27</v>
      </c>
      <c r="E2" s="24" t="s">
        <v>72</v>
      </c>
      <c r="F2" s="25">
        <v>86.7</v>
      </c>
      <c r="G2" s="25">
        <v>184.2</v>
      </c>
      <c r="H2" s="25">
        <v>7</v>
      </c>
      <c r="I2" s="25">
        <v>7</v>
      </c>
      <c r="J2" s="25">
        <v>20.100000000000001</v>
      </c>
      <c r="K2" s="26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W2" s="22">
        <v>84.9</v>
      </c>
      <c r="X2" s="22">
        <v>9</v>
      </c>
      <c r="Y2" s="14">
        <v>6</v>
      </c>
      <c r="Z2" s="14">
        <v>18.899999999999999</v>
      </c>
      <c r="AA2" s="23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25">
      <c r="A3">
        <v>1002</v>
      </c>
      <c r="B3">
        <v>32</v>
      </c>
      <c r="C3" t="s">
        <v>12</v>
      </c>
      <c r="D3" s="24" t="s">
        <v>27</v>
      </c>
      <c r="E3" s="24" t="s">
        <v>73</v>
      </c>
      <c r="F3" s="25">
        <v>83</v>
      </c>
      <c r="G3" s="25">
        <v>166.4</v>
      </c>
      <c r="H3" s="25">
        <v>8</v>
      </c>
      <c r="I3" s="25">
        <v>12</v>
      </c>
      <c r="J3" s="25">
        <v>33.4</v>
      </c>
      <c r="K3" s="26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W3" s="22">
        <v>81.8</v>
      </c>
      <c r="X3" s="22">
        <v>1</v>
      </c>
      <c r="Y3" s="14">
        <v>12</v>
      </c>
      <c r="Z3" s="14">
        <v>33.299999999999997</v>
      </c>
      <c r="AA3" s="22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25">
      <c r="A4">
        <v>1003</v>
      </c>
      <c r="B4">
        <v>26</v>
      </c>
      <c r="C4" t="s">
        <v>12</v>
      </c>
      <c r="D4" s="24" t="s">
        <v>28</v>
      </c>
      <c r="E4" s="24" t="s">
        <v>72</v>
      </c>
      <c r="F4" s="25">
        <v>76.599999999999994</v>
      </c>
      <c r="G4" s="25">
        <v>163.80000000000001</v>
      </c>
      <c r="H4" s="25">
        <v>15</v>
      </c>
      <c r="I4" s="25">
        <v>9</v>
      </c>
      <c r="J4" s="25">
        <v>30.8</v>
      </c>
      <c r="K4" s="26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W4" s="22">
        <v>76.400000000000006</v>
      </c>
      <c r="X4" s="22">
        <v>12</v>
      </c>
      <c r="Y4" s="14">
        <v>10</v>
      </c>
      <c r="Z4" s="14">
        <v>31.1</v>
      </c>
      <c r="AA4" s="22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25">
      <c r="A5">
        <v>1005</v>
      </c>
      <c r="B5">
        <v>30</v>
      </c>
      <c r="C5" t="s">
        <v>12</v>
      </c>
      <c r="D5" s="24" t="s">
        <v>27</v>
      </c>
      <c r="E5" s="24" t="s">
        <v>72</v>
      </c>
      <c r="F5" s="25">
        <v>62.5</v>
      </c>
      <c r="G5" s="25">
        <v>161.30000000000001</v>
      </c>
      <c r="H5" s="25">
        <v>11</v>
      </c>
      <c r="I5" s="25">
        <v>6</v>
      </c>
      <c r="J5" s="25">
        <v>24.6</v>
      </c>
      <c r="K5" s="26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W5" s="22">
        <v>61</v>
      </c>
      <c r="X5" s="22">
        <v>16</v>
      </c>
      <c r="Y5" s="14">
        <v>6</v>
      </c>
      <c r="Z5" s="14">
        <v>25.4</v>
      </c>
      <c r="AA5" s="22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25">
      <c r="A6">
        <v>1007</v>
      </c>
      <c r="B6">
        <v>26</v>
      </c>
      <c r="C6" t="s">
        <v>16</v>
      </c>
      <c r="D6" s="24" t="s">
        <v>27</v>
      </c>
      <c r="E6" s="24" t="s">
        <v>73</v>
      </c>
      <c r="F6" s="25">
        <v>84.9</v>
      </c>
      <c r="G6" s="25">
        <v>172.7</v>
      </c>
      <c r="H6" s="25">
        <v>21</v>
      </c>
      <c r="I6" s="25">
        <v>12</v>
      </c>
      <c r="J6" s="25">
        <v>32.799999999999997</v>
      </c>
      <c r="K6" s="27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W6" s="22">
        <v>89.2</v>
      </c>
      <c r="X6" s="22">
        <v>19</v>
      </c>
      <c r="Y6" s="14">
        <v>13</v>
      </c>
      <c r="Z6" s="14">
        <v>34.700000000000003</v>
      </c>
      <c r="AA6" s="22">
        <v>32.6</v>
      </c>
      <c r="AB6">
        <v>128</v>
      </c>
      <c r="AC6">
        <v>205</v>
      </c>
      <c r="AD6">
        <v>415</v>
      </c>
      <c r="AE6">
        <v>37</v>
      </c>
      <c r="AF6" t="s">
        <v>92</v>
      </c>
      <c r="AG6" t="s">
        <v>92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25">
      <c r="A7">
        <v>1008</v>
      </c>
      <c r="B7">
        <v>27</v>
      </c>
      <c r="C7" t="s">
        <v>76</v>
      </c>
      <c r="D7" s="24" t="s">
        <v>28</v>
      </c>
      <c r="E7" s="24" t="s">
        <v>72</v>
      </c>
      <c r="F7" s="25">
        <v>73.5</v>
      </c>
      <c r="G7" s="25">
        <v>157.5</v>
      </c>
      <c r="H7" s="25">
        <v>13</v>
      </c>
      <c r="I7" s="25">
        <v>17</v>
      </c>
      <c r="J7" s="25">
        <v>44.3</v>
      </c>
      <c r="K7" s="26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W7" s="22">
        <v>74.8</v>
      </c>
      <c r="X7" s="22">
        <v>18</v>
      </c>
      <c r="Y7" s="14">
        <v>17</v>
      </c>
      <c r="Z7" s="14">
        <v>43.6</v>
      </c>
      <c r="AA7" s="22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25">
      <c r="A8">
        <v>1009</v>
      </c>
      <c r="B8">
        <v>26</v>
      </c>
      <c r="C8" t="s">
        <v>16</v>
      </c>
      <c r="D8" s="24" t="s">
        <v>28</v>
      </c>
      <c r="E8" s="24" t="s">
        <v>72</v>
      </c>
      <c r="F8" s="25">
        <v>61.4</v>
      </c>
      <c r="G8" s="25">
        <v>161.30000000000001</v>
      </c>
      <c r="H8" s="25">
        <v>11</v>
      </c>
      <c r="I8" s="25">
        <v>9</v>
      </c>
      <c r="J8" s="25">
        <v>33.4</v>
      </c>
      <c r="K8" s="26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W8" s="22">
        <v>62.6</v>
      </c>
      <c r="X8" s="22">
        <v>6</v>
      </c>
      <c r="Y8" s="14">
        <v>7</v>
      </c>
      <c r="Z8" s="14">
        <v>29.6</v>
      </c>
      <c r="AA8" s="22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25">
      <c r="A9" s="10">
        <v>1010</v>
      </c>
      <c r="B9" s="10">
        <v>28</v>
      </c>
      <c r="C9" s="10" t="s">
        <v>16</v>
      </c>
      <c r="D9" s="24" t="s">
        <v>28</v>
      </c>
      <c r="E9" s="24" t="s">
        <v>73</v>
      </c>
      <c r="F9" s="25">
        <v>66.2</v>
      </c>
      <c r="G9" s="25">
        <v>156.19999999999999</v>
      </c>
      <c r="H9" s="25">
        <v>15</v>
      </c>
      <c r="I9" s="25">
        <v>7</v>
      </c>
      <c r="J9" s="25">
        <v>26.7</v>
      </c>
      <c r="K9" s="24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W9" s="22">
        <v>67.099999999999994</v>
      </c>
      <c r="X9" s="22">
        <v>12</v>
      </c>
      <c r="Y9" s="28">
        <v>7</v>
      </c>
      <c r="Z9" s="28">
        <v>27.1</v>
      </c>
      <c r="AA9" s="15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25">
      <c r="A10">
        <v>1012</v>
      </c>
      <c r="B10">
        <v>26</v>
      </c>
      <c r="C10" t="s">
        <v>16</v>
      </c>
      <c r="D10" s="24" t="s">
        <v>28</v>
      </c>
      <c r="E10" s="24" t="s">
        <v>73</v>
      </c>
      <c r="F10" s="25">
        <v>67.900000000000006</v>
      </c>
      <c r="G10" s="25">
        <v>162.6</v>
      </c>
      <c r="H10" s="25">
        <v>15</v>
      </c>
      <c r="I10" s="25">
        <v>7</v>
      </c>
      <c r="J10" s="25">
        <v>29</v>
      </c>
      <c r="K10" s="26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W10" s="22">
        <v>67.900000000000006</v>
      </c>
      <c r="X10" s="22">
        <v>13</v>
      </c>
      <c r="Y10" s="14">
        <v>8</v>
      </c>
      <c r="Z10" s="14">
        <v>30.5</v>
      </c>
      <c r="AA10" s="23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25">
      <c r="A11">
        <v>1013</v>
      </c>
      <c r="B11">
        <v>27</v>
      </c>
      <c r="C11" t="s">
        <v>7</v>
      </c>
      <c r="D11" s="24" t="s">
        <v>28</v>
      </c>
      <c r="E11" s="24" t="s">
        <v>72</v>
      </c>
      <c r="F11" s="25">
        <v>53.1</v>
      </c>
      <c r="G11" s="25">
        <v>157.5</v>
      </c>
      <c r="H11" s="25">
        <v>7</v>
      </c>
      <c r="I11" s="25">
        <v>5</v>
      </c>
      <c r="J11" s="25">
        <v>25.3</v>
      </c>
      <c r="K11" s="26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W11" s="22">
        <v>51.9</v>
      </c>
      <c r="X11" s="22">
        <v>9</v>
      </c>
      <c r="Y11" s="14">
        <v>4</v>
      </c>
      <c r="Z11" s="14">
        <v>24.7</v>
      </c>
      <c r="AA11" s="22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25">
      <c r="A12">
        <v>1015</v>
      </c>
      <c r="B12">
        <v>30</v>
      </c>
      <c r="C12" t="s">
        <v>16</v>
      </c>
      <c r="D12" s="24" t="s">
        <v>28</v>
      </c>
      <c r="E12" s="24" t="s">
        <v>73</v>
      </c>
      <c r="F12" s="25">
        <v>67.400000000000006</v>
      </c>
      <c r="G12" s="25">
        <v>160.02000000000001</v>
      </c>
      <c r="H12" s="25">
        <v>18</v>
      </c>
      <c r="I12" s="25">
        <v>13</v>
      </c>
      <c r="J12" s="25">
        <v>39.799999999999997</v>
      </c>
      <c r="K12" s="26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W12" s="22">
        <v>65.8</v>
      </c>
      <c r="X12" s="22">
        <v>13</v>
      </c>
      <c r="Y12" s="14">
        <v>12</v>
      </c>
      <c r="Z12" s="14">
        <v>38.9</v>
      </c>
      <c r="AA12" s="22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  <row r="13" spans="1:72" x14ac:dyDescent="0.25">
      <c r="F13" s="13"/>
    </row>
    <row r="15" spans="1:72" x14ac:dyDescent="0.25">
      <c r="AK15" t="s">
        <v>93</v>
      </c>
    </row>
    <row r="16" spans="1:72" x14ac:dyDescent="0.25">
      <c r="AK16" t="s">
        <v>98</v>
      </c>
    </row>
    <row r="17" spans="37:37" x14ac:dyDescent="0.25">
      <c r="AK17" t="s">
        <v>97</v>
      </c>
    </row>
    <row r="18" spans="37:37" x14ac:dyDescent="0.25">
      <c r="AK18" t="s">
        <v>94</v>
      </c>
    </row>
    <row r="19" spans="37:37" x14ac:dyDescent="0.25">
      <c r="AK19" t="s">
        <v>95</v>
      </c>
    </row>
    <row r="20" spans="37:37" x14ac:dyDescent="0.25">
      <c r="AK20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workbookViewId="0">
      <selection activeCell="AO16" sqref="AO16"/>
    </sheetView>
  </sheetViews>
  <sheetFormatPr defaultRowHeight="15" x14ac:dyDescent="0.25"/>
  <cols>
    <col min="26" max="27" width="9.140625" style="16"/>
  </cols>
  <sheetData>
    <row r="1" spans="1:47" ht="60" x14ac:dyDescent="0.25">
      <c r="A1" s="16" t="s">
        <v>5</v>
      </c>
      <c r="B1" t="s">
        <v>35</v>
      </c>
      <c r="C1" t="s">
        <v>103</v>
      </c>
      <c r="D1" t="s">
        <v>38</v>
      </c>
      <c r="E1" t="s">
        <v>103</v>
      </c>
      <c r="F1" t="s">
        <v>41</v>
      </c>
      <c r="G1" t="s">
        <v>103</v>
      </c>
      <c r="H1" t="s">
        <v>44</v>
      </c>
      <c r="I1" t="s">
        <v>103</v>
      </c>
      <c r="J1" s="3" t="s">
        <v>99</v>
      </c>
      <c r="K1" s="33" t="s">
        <v>106</v>
      </c>
      <c r="L1" s="33" t="s">
        <v>109</v>
      </c>
      <c r="M1" t="s">
        <v>36</v>
      </c>
      <c r="N1" t="s">
        <v>39</v>
      </c>
      <c r="O1" t="s">
        <v>42</v>
      </c>
      <c r="P1" t="s">
        <v>45</v>
      </c>
      <c r="Q1" t="s">
        <v>47</v>
      </c>
      <c r="R1" t="s">
        <v>103</v>
      </c>
      <c r="S1" t="s">
        <v>50</v>
      </c>
      <c r="T1" t="s">
        <v>103</v>
      </c>
      <c r="U1" t="s">
        <v>53</v>
      </c>
      <c r="V1" t="s">
        <v>103</v>
      </c>
      <c r="W1" t="s">
        <v>56</v>
      </c>
      <c r="X1" t="s">
        <v>103</v>
      </c>
      <c r="Y1" s="3" t="s">
        <v>100</v>
      </c>
      <c r="Z1" s="32" t="s">
        <v>107</v>
      </c>
      <c r="AA1" s="32" t="s">
        <v>109</v>
      </c>
      <c r="AB1" t="s">
        <v>48</v>
      </c>
      <c r="AC1" t="s">
        <v>51</v>
      </c>
      <c r="AD1" t="s">
        <v>54</v>
      </c>
      <c r="AE1" t="s">
        <v>57</v>
      </c>
      <c r="AF1" t="s">
        <v>59</v>
      </c>
      <c r="AG1" t="s">
        <v>103</v>
      </c>
      <c r="AH1" t="s">
        <v>62</v>
      </c>
      <c r="AI1" t="s">
        <v>103</v>
      </c>
      <c r="AJ1" t="s">
        <v>65</v>
      </c>
      <c r="AK1" t="s">
        <v>103</v>
      </c>
      <c r="AL1" t="s">
        <v>68</v>
      </c>
      <c r="AM1" t="s">
        <v>103</v>
      </c>
      <c r="AN1" s="3" t="s">
        <v>101</v>
      </c>
      <c r="AO1" s="34" t="s">
        <v>108</v>
      </c>
      <c r="AP1" s="40" t="s">
        <v>109</v>
      </c>
      <c r="AQ1" s="3" t="s">
        <v>102</v>
      </c>
      <c r="AR1" t="s">
        <v>60</v>
      </c>
      <c r="AS1" t="s">
        <v>63</v>
      </c>
      <c r="AT1" t="s">
        <v>66</v>
      </c>
      <c r="AU1" t="s">
        <v>69</v>
      </c>
    </row>
    <row r="2" spans="1:47" x14ac:dyDescent="0.25">
      <c r="A2">
        <v>1001</v>
      </c>
      <c r="B2" s="29">
        <v>0.86</v>
      </c>
      <c r="C2" s="30">
        <f>2*B2</f>
        <v>1.72</v>
      </c>
      <c r="D2" s="29">
        <v>0.71</v>
      </c>
      <c r="E2" s="30">
        <f>D2*4</f>
        <v>2.84</v>
      </c>
      <c r="F2" s="29">
        <v>0.71</v>
      </c>
      <c r="G2" s="30">
        <f>F2*8</f>
        <v>5.68</v>
      </c>
      <c r="H2" s="29">
        <v>0.86</v>
      </c>
      <c r="I2" s="30">
        <f>12*H2</f>
        <v>10.32</v>
      </c>
      <c r="J2" s="29">
        <f>AVERAGE(B2,D2,F2,H2)</f>
        <v>0.78499999999999992</v>
      </c>
      <c r="K2" s="31">
        <f>AVERAGE(C2,E2,G2,I2)</f>
        <v>5.14</v>
      </c>
      <c r="L2" s="31">
        <v>6.5</v>
      </c>
      <c r="M2" s="29">
        <v>0.67</v>
      </c>
      <c r="N2" s="29">
        <v>1</v>
      </c>
      <c r="O2" s="29">
        <v>1</v>
      </c>
      <c r="P2" s="29">
        <v>1</v>
      </c>
      <c r="Q2" s="29">
        <v>0.43</v>
      </c>
      <c r="R2" s="30">
        <f>Q2*16</f>
        <v>6.88</v>
      </c>
      <c r="S2" s="29">
        <v>0.71</v>
      </c>
      <c r="T2" s="30">
        <f>S2*16</f>
        <v>11.36</v>
      </c>
      <c r="U2" s="29">
        <v>0.71</v>
      </c>
      <c r="V2" s="30">
        <f>U2*16</f>
        <v>11.36</v>
      </c>
      <c r="W2" s="29">
        <v>0.71</v>
      </c>
      <c r="X2" s="30">
        <f>W2*16</f>
        <v>11.36</v>
      </c>
      <c r="Y2" s="29">
        <f>AVERAGE(Q2,S2,U2,W2)</f>
        <v>0.6399999999999999</v>
      </c>
      <c r="Z2" s="31">
        <f>AVERAGE(R2,T2,V2,X2)</f>
        <v>10.239999999999998</v>
      </c>
      <c r="AA2" s="31">
        <f>16</f>
        <v>16</v>
      </c>
      <c r="AB2" s="29">
        <v>1</v>
      </c>
      <c r="AC2" s="29">
        <v>0.5</v>
      </c>
      <c r="AD2" s="29">
        <v>0.67</v>
      </c>
      <c r="AE2" s="29">
        <v>0.67</v>
      </c>
      <c r="AF2" s="29">
        <v>0</v>
      </c>
      <c r="AG2" s="30">
        <f>AF2*16</f>
        <v>0</v>
      </c>
      <c r="AH2" s="29">
        <v>0.5</v>
      </c>
      <c r="AI2" s="30">
        <f>AH2*16</f>
        <v>8</v>
      </c>
      <c r="AJ2" s="29">
        <v>0.71</v>
      </c>
      <c r="AK2" s="30">
        <f>AJ2*16</f>
        <v>11.36</v>
      </c>
      <c r="AL2" s="29">
        <v>0.71</v>
      </c>
      <c r="AM2" s="30">
        <f>AL2*16</f>
        <v>11.36</v>
      </c>
      <c r="AN2" s="30">
        <f t="shared" ref="AN2:AN12" si="0">AVERAGE(AF2:AL2)</f>
        <v>3.04</v>
      </c>
      <c r="AO2" s="31">
        <f>AVERAGE(AI2,AG2,AK2,AM2)</f>
        <v>7.68</v>
      </c>
      <c r="AP2" s="31">
        <f>16</f>
        <v>16</v>
      </c>
      <c r="AQ2" s="29">
        <v>0.64</v>
      </c>
      <c r="AR2">
        <v>0</v>
      </c>
      <c r="AS2" s="29">
        <v>0.5</v>
      </c>
      <c r="AT2" s="29">
        <v>0.67</v>
      </c>
      <c r="AU2" s="29">
        <v>0.67</v>
      </c>
    </row>
    <row r="3" spans="1:47" x14ac:dyDescent="0.25">
      <c r="A3" s="35">
        <v>1002</v>
      </c>
      <c r="B3" s="36">
        <v>0.86</v>
      </c>
      <c r="C3" s="37">
        <f t="shared" ref="C3:C12" si="1">2*B3</f>
        <v>1.72</v>
      </c>
      <c r="D3" s="36">
        <v>1</v>
      </c>
      <c r="E3" s="37">
        <f t="shared" ref="E3:E12" si="2">D3*4</f>
        <v>4</v>
      </c>
      <c r="F3" s="36">
        <v>0.71</v>
      </c>
      <c r="G3" s="37">
        <f t="shared" ref="G3:G12" si="3">F3*8</f>
        <v>5.68</v>
      </c>
      <c r="H3" s="36">
        <v>1</v>
      </c>
      <c r="I3" s="37">
        <f t="shared" ref="I3:I12" si="4">12*H3</f>
        <v>12</v>
      </c>
      <c r="J3" s="36">
        <f>AVERAGE(B3,D3,F3,H3)</f>
        <v>0.89249999999999996</v>
      </c>
      <c r="K3" s="38">
        <f>AVERAGE(C3,E3,G3,I3)</f>
        <v>5.85</v>
      </c>
      <c r="L3" s="38">
        <v>6.5</v>
      </c>
      <c r="M3" s="36">
        <v>1</v>
      </c>
      <c r="N3" s="36">
        <v>1</v>
      </c>
      <c r="O3" s="36">
        <v>1</v>
      </c>
      <c r="P3" s="36">
        <v>1</v>
      </c>
      <c r="Q3" s="36">
        <v>1</v>
      </c>
      <c r="R3" s="37">
        <f t="shared" ref="R3:R12" si="5">Q3*16</f>
        <v>16</v>
      </c>
      <c r="S3" s="36">
        <v>0.71</v>
      </c>
      <c r="T3" s="37">
        <f t="shared" ref="T3:T12" si="6">S3*16</f>
        <v>11.36</v>
      </c>
      <c r="U3" s="36">
        <v>1</v>
      </c>
      <c r="V3" s="37">
        <f t="shared" ref="V3:V12" si="7">U3*16</f>
        <v>16</v>
      </c>
      <c r="W3" s="36">
        <v>0.71</v>
      </c>
      <c r="X3" s="37">
        <f t="shared" ref="X3:X12" si="8">W3*16</f>
        <v>11.36</v>
      </c>
      <c r="Y3" s="36">
        <f t="shared" ref="Y3:Y12" si="9">AVERAGE(Q3,S3,U3,W3)</f>
        <v>0.85499999999999998</v>
      </c>
      <c r="Z3" s="38">
        <f t="shared" ref="Z3:Z12" si="10">AVERAGE(R3,T3,V3,X3)</f>
        <v>13.68</v>
      </c>
      <c r="AA3" s="38">
        <f>16</f>
        <v>16</v>
      </c>
      <c r="AB3" s="36">
        <v>1</v>
      </c>
      <c r="AC3" s="36">
        <v>1</v>
      </c>
      <c r="AD3" s="36">
        <v>1</v>
      </c>
      <c r="AE3" s="36">
        <v>0.67</v>
      </c>
      <c r="AF3" s="36">
        <v>0.86</v>
      </c>
      <c r="AG3" s="37">
        <f t="shared" ref="AG3:AG12" si="11">AF3*16</f>
        <v>13.76</v>
      </c>
      <c r="AH3" s="36">
        <v>0.43</v>
      </c>
      <c r="AI3" s="37">
        <f t="shared" ref="AI3:AI12" si="12">AH3*16</f>
        <v>6.88</v>
      </c>
      <c r="AJ3" s="36">
        <v>1</v>
      </c>
      <c r="AK3" s="37">
        <f t="shared" ref="AK3:AK12" si="13">AJ3*16</f>
        <v>16</v>
      </c>
      <c r="AL3" s="36">
        <v>0.71</v>
      </c>
      <c r="AM3" s="37">
        <f t="shared" ref="AM3:AM12" si="14">AL3*16</f>
        <v>11.36</v>
      </c>
      <c r="AN3" s="37">
        <f t="shared" si="0"/>
        <v>5.6628571428571428</v>
      </c>
      <c r="AO3" s="38">
        <f t="shared" ref="AO3:AO12" si="15">AVERAGE(AI3,AG3,AK3,AM3)</f>
        <v>12</v>
      </c>
      <c r="AP3" s="38">
        <f>16</f>
        <v>16</v>
      </c>
      <c r="AQ3" s="36">
        <v>0.83</v>
      </c>
      <c r="AR3" s="36">
        <v>0.67</v>
      </c>
      <c r="AS3" s="36">
        <v>1</v>
      </c>
      <c r="AT3" s="36">
        <v>1</v>
      </c>
      <c r="AU3" s="36">
        <v>0.67</v>
      </c>
    </row>
    <row r="4" spans="1:47" x14ac:dyDescent="0.25">
      <c r="A4">
        <v>1003</v>
      </c>
      <c r="B4" s="29">
        <v>0.56999999999999995</v>
      </c>
      <c r="C4" s="30">
        <f t="shared" si="1"/>
        <v>1.1399999999999999</v>
      </c>
      <c r="D4" s="29">
        <v>1</v>
      </c>
      <c r="E4" s="30">
        <f t="shared" si="2"/>
        <v>4</v>
      </c>
      <c r="F4" s="29">
        <v>1</v>
      </c>
      <c r="G4" s="30">
        <f t="shared" si="3"/>
        <v>8</v>
      </c>
      <c r="H4" s="29">
        <v>1</v>
      </c>
      <c r="I4" s="30">
        <f t="shared" si="4"/>
        <v>12</v>
      </c>
      <c r="J4" s="29">
        <f>AVERAGE(B4,D4,F4,H4)</f>
        <v>0.89249999999999996</v>
      </c>
      <c r="K4" s="31">
        <f>AVERAGE(C4,E4,G4,I4)</f>
        <v>6.2850000000000001</v>
      </c>
      <c r="L4" s="31">
        <v>6.5</v>
      </c>
      <c r="M4" s="29">
        <v>1</v>
      </c>
      <c r="N4" s="29">
        <v>1</v>
      </c>
      <c r="O4" s="29">
        <v>1</v>
      </c>
      <c r="P4">
        <v>0</v>
      </c>
      <c r="Q4" s="29">
        <v>1</v>
      </c>
      <c r="R4" s="30">
        <f t="shared" si="5"/>
        <v>16</v>
      </c>
      <c r="S4" s="29">
        <v>0.71</v>
      </c>
      <c r="T4" s="30">
        <f t="shared" si="6"/>
        <v>11.36</v>
      </c>
      <c r="U4" s="29">
        <v>1</v>
      </c>
      <c r="V4" s="30">
        <f t="shared" si="7"/>
        <v>16</v>
      </c>
      <c r="W4" s="29">
        <v>0.86</v>
      </c>
      <c r="X4" s="30">
        <f t="shared" si="8"/>
        <v>13.76</v>
      </c>
      <c r="Y4" s="29">
        <f t="shared" si="9"/>
        <v>0.89249999999999996</v>
      </c>
      <c r="Z4" s="31">
        <f t="shared" si="10"/>
        <v>14.28</v>
      </c>
      <c r="AA4" s="31">
        <f>16</f>
        <v>16</v>
      </c>
      <c r="AB4" s="29">
        <v>1</v>
      </c>
      <c r="AC4" s="29">
        <v>1</v>
      </c>
      <c r="AD4" s="29">
        <v>0.67</v>
      </c>
      <c r="AE4" s="29">
        <v>0.67</v>
      </c>
      <c r="AF4" s="29">
        <v>0.86</v>
      </c>
      <c r="AG4" s="30">
        <f t="shared" si="11"/>
        <v>13.76</v>
      </c>
      <c r="AH4" s="29">
        <v>1</v>
      </c>
      <c r="AI4" s="30">
        <f t="shared" si="12"/>
        <v>16</v>
      </c>
      <c r="AJ4" s="29">
        <v>1</v>
      </c>
      <c r="AK4" s="30">
        <f t="shared" si="13"/>
        <v>16</v>
      </c>
      <c r="AL4" s="29">
        <v>0.71</v>
      </c>
      <c r="AM4" s="30">
        <f t="shared" si="14"/>
        <v>11.36</v>
      </c>
      <c r="AN4" s="30">
        <f t="shared" si="0"/>
        <v>7.0471428571428572</v>
      </c>
      <c r="AO4" s="31">
        <f t="shared" si="15"/>
        <v>14.28</v>
      </c>
      <c r="AP4" s="31">
        <f>16</f>
        <v>16</v>
      </c>
      <c r="AQ4" s="29">
        <v>0.89</v>
      </c>
      <c r="AR4" s="29">
        <v>1</v>
      </c>
      <c r="AS4" s="29">
        <v>0.33</v>
      </c>
      <c r="AT4">
        <v>0</v>
      </c>
      <c r="AU4">
        <v>0</v>
      </c>
    </row>
    <row r="5" spans="1:47" x14ac:dyDescent="0.25">
      <c r="A5">
        <v>1005</v>
      </c>
      <c r="B5" s="29">
        <v>1</v>
      </c>
      <c r="C5" s="30">
        <f t="shared" si="1"/>
        <v>2</v>
      </c>
      <c r="D5" s="29">
        <v>1</v>
      </c>
      <c r="E5" s="30">
        <f t="shared" si="2"/>
        <v>4</v>
      </c>
      <c r="F5" s="29">
        <v>1</v>
      </c>
      <c r="G5" s="30">
        <f t="shared" si="3"/>
        <v>8</v>
      </c>
      <c r="H5" s="29">
        <v>0.86</v>
      </c>
      <c r="I5" s="30">
        <f t="shared" si="4"/>
        <v>10.32</v>
      </c>
      <c r="J5" s="29">
        <f>AVERAGE(B5,D5,F5,H5)</f>
        <v>0.96499999999999997</v>
      </c>
      <c r="K5" s="31">
        <f>AVERAGE(C5,E5,G5,I5)</f>
        <v>6.08</v>
      </c>
      <c r="L5" s="31">
        <v>6.5</v>
      </c>
      <c r="M5" s="29">
        <v>1</v>
      </c>
      <c r="N5" s="29">
        <v>1</v>
      </c>
      <c r="O5" s="29">
        <v>1</v>
      </c>
      <c r="P5" s="29">
        <v>1</v>
      </c>
      <c r="Q5" s="29">
        <v>0.86</v>
      </c>
      <c r="R5" s="30">
        <f t="shared" si="5"/>
        <v>13.76</v>
      </c>
      <c r="S5" s="29">
        <v>0.5</v>
      </c>
      <c r="T5" s="30">
        <f t="shared" si="6"/>
        <v>8</v>
      </c>
      <c r="U5" s="29">
        <v>0.5</v>
      </c>
      <c r="V5" s="30">
        <f t="shared" si="7"/>
        <v>8</v>
      </c>
      <c r="W5" s="29">
        <v>0.86</v>
      </c>
      <c r="X5" s="30">
        <f t="shared" si="8"/>
        <v>13.76</v>
      </c>
      <c r="Y5" s="29">
        <f t="shared" si="9"/>
        <v>0.67999999999999994</v>
      </c>
      <c r="Z5" s="31">
        <f t="shared" si="10"/>
        <v>10.879999999999999</v>
      </c>
      <c r="AA5" s="31">
        <f>16</f>
        <v>16</v>
      </c>
      <c r="AB5" s="29">
        <v>1</v>
      </c>
      <c r="AC5" s="29">
        <v>0.5</v>
      </c>
      <c r="AD5" s="29">
        <v>0.5</v>
      </c>
      <c r="AE5" s="29">
        <v>1</v>
      </c>
      <c r="AF5" s="29">
        <v>0</v>
      </c>
      <c r="AG5" s="30">
        <f t="shared" si="11"/>
        <v>0</v>
      </c>
      <c r="AH5" s="29">
        <v>0</v>
      </c>
      <c r="AI5" s="30">
        <f t="shared" si="12"/>
        <v>0</v>
      </c>
      <c r="AJ5" s="29">
        <v>0</v>
      </c>
      <c r="AK5" s="30">
        <f t="shared" si="13"/>
        <v>0</v>
      </c>
      <c r="AL5" s="29">
        <v>0</v>
      </c>
      <c r="AM5" s="30">
        <f t="shared" si="14"/>
        <v>0</v>
      </c>
      <c r="AN5" s="30">
        <f t="shared" si="0"/>
        <v>0</v>
      </c>
      <c r="AO5" s="31">
        <f t="shared" si="15"/>
        <v>0</v>
      </c>
      <c r="AP5" s="31">
        <f>16</f>
        <v>16</v>
      </c>
      <c r="AQ5" s="29">
        <v>0.55000000000000004</v>
      </c>
      <c r="AR5">
        <v>0</v>
      </c>
      <c r="AS5">
        <v>0</v>
      </c>
      <c r="AT5">
        <v>0</v>
      </c>
      <c r="AU5">
        <v>0</v>
      </c>
    </row>
    <row r="6" spans="1:47" x14ac:dyDescent="0.25">
      <c r="A6" s="35">
        <v>1007</v>
      </c>
      <c r="B6" s="36">
        <v>0.71</v>
      </c>
      <c r="C6" s="37">
        <f t="shared" si="1"/>
        <v>1.42</v>
      </c>
      <c r="D6" s="36">
        <v>0.86</v>
      </c>
      <c r="E6" s="37">
        <f t="shared" si="2"/>
        <v>3.44</v>
      </c>
      <c r="F6" s="36">
        <v>0.86</v>
      </c>
      <c r="G6" s="37">
        <f t="shared" si="3"/>
        <v>6.88</v>
      </c>
      <c r="H6" s="36">
        <v>0.56999999999999995</v>
      </c>
      <c r="I6" s="37">
        <f t="shared" si="4"/>
        <v>6.84</v>
      </c>
      <c r="J6" s="36">
        <f>AVERAGE(B6,D6,F6,H6)</f>
        <v>0.74999999999999989</v>
      </c>
      <c r="K6" s="38">
        <f>AVERAGE(C6,E6,G6,I6)</f>
        <v>4.6449999999999996</v>
      </c>
      <c r="L6" s="38">
        <v>6.5</v>
      </c>
      <c r="M6" s="36">
        <v>1</v>
      </c>
      <c r="N6" s="36">
        <v>1</v>
      </c>
      <c r="O6" s="36">
        <v>1</v>
      </c>
      <c r="P6" s="36">
        <v>1</v>
      </c>
      <c r="Q6" s="36">
        <v>0.5</v>
      </c>
      <c r="R6" s="37">
        <f t="shared" si="5"/>
        <v>8</v>
      </c>
      <c r="S6" s="36">
        <v>0.5</v>
      </c>
      <c r="T6" s="37">
        <f t="shared" si="6"/>
        <v>8</v>
      </c>
      <c r="U6" s="36">
        <v>0.5</v>
      </c>
      <c r="V6" s="37">
        <f t="shared" si="7"/>
        <v>8</v>
      </c>
      <c r="W6" s="36">
        <v>0.28999999999999998</v>
      </c>
      <c r="X6" s="37">
        <f t="shared" si="8"/>
        <v>4.6399999999999997</v>
      </c>
      <c r="Y6" s="36">
        <f t="shared" si="9"/>
        <v>0.44750000000000001</v>
      </c>
      <c r="Z6" s="38">
        <f t="shared" si="10"/>
        <v>7.16</v>
      </c>
      <c r="AA6" s="38">
        <f>16</f>
        <v>16</v>
      </c>
      <c r="AB6" s="36">
        <v>1</v>
      </c>
      <c r="AC6" s="36">
        <v>1</v>
      </c>
      <c r="AD6" s="36">
        <v>0.67</v>
      </c>
      <c r="AE6" s="36">
        <v>1</v>
      </c>
      <c r="AF6" s="36">
        <v>0</v>
      </c>
      <c r="AG6" s="37">
        <f t="shared" si="11"/>
        <v>0</v>
      </c>
      <c r="AH6" s="36">
        <v>0.14000000000000001</v>
      </c>
      <c r="AI6" s="37">
        <f t="shared" si="12"/>
        <v>2.2400000000000002</v>
      </c>
      <c r="AJ6" s="36">
        <v>0</v>
      </c>
      <c r="AK6" s="37">
        <f t="shared" si="13"/>
        <v>0</v>
      </c>
      <c r="AL6" s="36">
        <v>0.43</v>
      </c>
      <c r="AM6" s="37">
        <f t="shared" si="14"/>
        <v>6.88</v>
      </c>
      <c r="AN6" s="37">
        <f t="shared" si="0"/>
        <v>0.40142857142857152</v>
      </c>
      <c r="AO6" s="38">
        <f t="shared" si="15"/>
        <v>2.2800000000000002</v>
      </c>
      <c r="AP6" s="38">
        <f>16</f>
        <v>16</v>
      </c>
      <c r="AQ6" s="36">
        <v>0.45</v>
      </c>
      <c r="AR6" s="36">
        <v>0.67</v>
      </c>
      <c r="AS6" s="36">
        <v>0.33</v>
      </c>
      <c r="AT6" s="36">
        <v>0.33</v>
      </c>
      <c r="AU6" s="36">
        <v>1</v>
      </c>
    </row>
    <row r="7" spans="1:47" x14ac:dyDescent="0.25">
      <c r="A7">
        <v>1008</v>
      </c>
      <c r="B7" s="29">
        <v>1</v>
      </c>
      <c r="C7" s="30">
        <f t="shared" si="1"/>
        <v>2</v>
      </c>
      <c r="D7" s="29">
        <v>1</v>
      </c>
      <c r="E7" s="30">
        <f t="shared" si="2"/>
        <v>4</v>
      </c>
      <c r="F7" s="29">
        <v>0.56999999999999995</v>
      </c>
      <c r="G7" s="30">
        <f t="shared" si="3"/>
        <v>4.5599999999999996</v>
      </c>
      <c r="H7" s="29">
        <v>0.43</v>
      </c>
      <c r="I7" s="30">
        <f t="shared" si="4"/>
        <v>5.16</v>
      </c>
      <c r="J7" s="29">
        <f>AVERAGE(B7,D7,F7,H7)</f>
        <v>0.75</v>
      </c>
      <c r="K7" s="31">
        <f>AVERAGE(C7,E7,G7,I7)</f>
        <v>3.9299999999999997</v>
      </c>
      <c r="L7" s="31">
        <v>6.5</v>
      </c>
      <c r="M7" s="29">
        <v>1</v>
      </c>
      <c r="N7" s="29">
        <v>1</v>
      </c>
      <c r="O7" s="29">
        <v>0.67</v>
      </c>
      <c r="P7" s="29">
        <v>0.33</v>
      </c>
      <c r="Q7" s="29">
        <v>0.56999999999999995</v>
      </c>
      <c r="R7" s="30">
        <f t="shared" si="5"/>
        <v>9.1199999999999992</v>
      </c>
      <c r="S7" s="29">
        <v>1</v>
      </c>
      <c r="T7" s="30">
        <f t="shared" si="6"/>
        <v>16</v>
      </c>
      <c r="U7" s="29">
        <v>0.43</v>
      </c>
      <c r="V7" s="30">
        <f t="shared" si="7"/>
        <v>6.88</v>
      </c>
      <c r="W7" s="29">
        <v>0.43</v>
      </c>
      <c r="X7" s="30">
        <f t="shared" si="8"/>
        <v>6.88</v>
      </c>
      <c r="Y7" s="29">
        <f t="shared" si="9"/>
        <v>0.60749999999999993</v>
      </c>
      <c r="Z7" s="31">
        <f t="shared" si="10"/>
        <v>9.7199999999999989</v>
      </c>
      <c r="AA7" s="31">
        <f>16</f>
        <v>16</v>
      </c>
      <c r="AB7" s="29">
        <v>0.33</v>
      </c>
      <c r="AC7">
        <v>0</v>
      </c>
      <c r="AD7">
        <v>0</v>
      </c>
      <c r="AE7" s="29">
        <v>0.67</v>
      </c>
      <c r="AF7" s="29">
        <v>0.43</v>
      </c>
      <c r="AG7" s="30">
        <f t="shared" si="11"/>
        <v>6.88</v>
      </c>
      <c r="AH7" s="29">
        <v>0</v>
      </c>
      <c r="AI7" s="30">
        <f t="shared" si="12"/>
        <v>0</v>
      </c>
      <c r="AJ7" s="29">
        <v>0</v>
      </c>
      <c r="AK7" s="30">
        <f t="shared" si="13"/>
        <v>0</v>
      </c>
      <c r="AL7" s="29">
        <v>0</v>
      </c>
      <c r="AM7" s="30">
        <f t="shared" si="14"/>
        <v>0</v>
      </c>
      <c r="AN7" s="30">
        <f t="shared" si="0"/>
        <v>1.0442857142857143</v>
      </c>
      <c r="AO7" s="31">
        <f t="shared" si="15"/>
        <v>1.72</v>
      </c>
      <c r="AP7" s="31">
        <f>16</f>
        <v>16</v>
      </c>
      <c r="AQ7" s="29">
        <v>0.49</v>
      </c>
      <c r="AR7" s="29">
        <v>0.33</v>
      </c>
      <c r="AS7">
        <v>0</v>
      </c>
      <c r="AT7">
        <v>0</v>
      </c>
      <c r="AU7">
        <v>0</v>
      </c>
    </row>
    <row r="8" spans="1:47" x14ac:dyDescent="0.25">
      <c r="A8">
        <v>1009</v>
      </c>
      <c r="B8" s="29">
        <v>0.28999999999999998</v>
      </c>
      <c r="C8" s="30">
        <f t="shared" si="1"/>
        <v>0.57999999999999996</v>
      </c>
      <c r="D8" s="29">
        <v>0.71</v>
      </c>
      <c r="E8" s="30">
        <f t="shared" si="2"/>
        <v>2.84</v>
      </c>
      <c r="F8" s="29">
        <v>0.71</v>
      </c>
      <c r="G8" s="30">
        <f t="shared" si="3"/>
        <v>5.68</v>
      </c>
      <c r="H8" s="29">
        <v>0.71</v>
      </c>
      <c r="I8" s="30">
        <f t="shared" si="4"/>
        <v>8.52</v>
      </c>
      <c r="J8" s="29">
        <f>AVERAGE(B8,D8,F8,H8)</f>
        <v>0.60499999999999998</v>
      </c>
      <c r="K8" s="31">
        <f>AVERAGE(C8,E8,G8,I8)</f>
        <v>4.4049999999999994</v>
      </c>
      <c r="L8" s="31">
        <v>6.5</v>
      </c>
      <c r="M8" s="29">
        <v>0.67</v>
      </c>
      <c r="N8" s="29">
        <v>0.67</v>
      </c>
      <c r="O8" s="29">
        <v>0.67</v>
      </c>
      <c r="P8" s="29">
        <v>0.67</v>
      </c>
      <c r="Q8" s="29">
        <v>0.86</v>
      </c>
      <c r="R8" s="30">
        <f t="shared" si="5"/>
        <v>13.76</v>
      </c>
      <c r="S8" s="29">
        <v>0.71</v>
      </c>
      <c r="T8" s="30">
        <f t="shared" si="6"/>
        <v>11.36</v>
      </c>
      <c r="U8" s="29">
        <v>0.71</v>
      </c>
      <c r="V8" s="30">
        <f t="shared" si="7"/>
        <v>11.36</v>
      </c>
      <c r="W8" s="29">
        <v>0.43</v>
      </c>
      <c r="X8" s="30">
        <f t="shared" si="8"/>
        <v>6.88</v>
      </c>
      <c r="Y8" s="29">
        <f t="shared" si="9"/>
        <v>0.67749999999999999</v>
      </c>
      <c r="Z8" s="31">
        <f t="shared" si="10"/>
        <v>10.84</v>
      </c>
      <c r="AA8" s="31">
        <f>16</f>
        <v>16</v>
      </c>
      <c r="AB8" s="29">
        <v>0.33</v>
      </c>
      <c r="AC8">
        <v>0</v>
      </c>
      <c r="AD8">
        <v>0</v>
      </c>
      <c r="AE8">
        <v>0</v>
      </c>
      <c r="AF8" s="29">
        <v>0.71</v>
      </c>
      <c r="AG8" s="30">
        <f t="shared" si="11"/>
        <v>11.36</v>
      </c>
      <c r="AH8" s="29">
        <v>0</v>
      </c>
      <c r="AI8" s="30">
        <f t="shared" si="12"/>
        <v>0</v>
      </c>
      <c r="AJ8" s="29">
        <v>0.71</v>
      </c>
      <c r="AK8" s="30">
        <f t="shared" si="13"/>
        <v>11.36</v>
      </c>
      <c r="AL8" s="29">
        <v>0.71</v>
      </c>
      <c r="AM8" s="30">
        <f t="shared" si="14"/>
        <v>11.36</v>
      </c>
      <c r="AN8" s="30">
        <f t="shared" si="0"/>
        <v>3.5500000000000003</v>
      </c>
      <c r="AO8" s="31">
        <f t="shared" si="15"/>
        <v>8.52</v>
      </c>
      <c r="AP8" s="31">
        <f>16</f>
        <v>16</v>
      </c>
      <c r="AQ8" s="29">
        <v>0.61</v>
      </c>
      <c r="AR8">
        <v>0</v>
      </c>
      <c r="AS8">
        <v>0</v>
      </c>
      <c r="AT8">
        <v>0</v>
      </c>
      <c r="AU8">
        <v>0</v>
      </c>
    </row>
    <row r="9" spans="1:47" x14ac:dyDescent="0.25">
      <c r="A9" s="35">
        <v>1010</v>
      </c>
      <c r="B9" s="36">
        <v>1</v>
      </c>
      <c r="C9" s="37">
        <f t="shared" si="1"/>
        <v>2</v>
      </c>
      <c r="D9" s="36">
        <v>1</v>
      </c>
      <c r="E9" s="37">
        <f t="shared" si="2"/>
        <v>4</v>
      </c>
      <c r="F9" s="36">
        <v>0.86</v>
      </c>
      <c r="G9" s="37">
        <f t="shared" si="3"/>
        <v>6.88</v>
      </c>
      <c r="H9" s="36">
        <v>0.56999999999999995</v>
      </c>
      <c r="I9" s="37">
        <f t="shared" si="4"/>
        <v>6.84</v>
      </c>
      <c r="J9" s="36">
        <f>AVERAGE(B9,D9,F9,H9)</f>
        <v>0.85749999999999993</v>
      </c>
      <c r="K9" s="38">
        <f>AVERAGE(C9,E9,G9,I9)</f>
        <v>4.93</v>
      </c>
      <c r="L9" s="38">
        <v>6.5</v>
      </c>
      <c r="M9" s="36">
        <v>1</v>
      </c>
      <c r="N9" s="36">
        <v>1</v>
      </c>
      <c r="O9" s="36">
        <v>1</v>
      </c>
      <c r="P9" s="36">
        <v>1</v>
      </c>
      <c r="Q9" s="36">
        <v>0.56999999999999995</v>
      </c>
      <c r="R9" s="37">
        <f t="shared" si="5"/>
        <v>9.1199999999999992</v>
      </c>
      <c r="S9" s="36">
        <v>1</v>
      </c>
      <c r="T9" s="37">
        <f t="shared" si="6"/>
        <v>16</v>
      </c>
      <c r="U9" s="36">
        <v>1</v>
      </c>
      <c r="V9" s="37">
        <f t="shared" si="7"/>
        <v>16</v>
      </c>
      <c r="W9" s="36">
        <v>1</v>
      </c>
      <c r="X9" s="37">
        <f t="shared" si="8"/>
        <v>16</v>
      </c>
      <c r="Y9" s="36">
        <f t="shared" si="9"/>
        <v>0.89249999999999996</v>
      </c>
      <c r="Z9" s="38">
        <f t="shared" si="10"/>
        <v>14.28</v>
      </c>
      <c r="AA9" s="38">
        <f>16</f>
        <v>16</v>
      </c>
      <c r="AB9" s="36">
        <v>1</v>
      </c>
      <c r="AC9" s="36">
        <v>1</v>
      </c>
      <c r="AD9" s="36">
        <v>1</v>
      </c>
      <c r="AE9" s="36">
        <v>1</v>
      </c>
      <c r="AF9" s="36">
        <v>0.5</v>
      </c>
      <c r="AG9" s="37">
        <f t="shared" si="11"/>
        <v>8</v>
      </c>
      <c r="AH9" s="36">
        <v>0.86</v>
      </c>
      <c r="AI9" s="37">
        <f t="shared" si="12"/>
        <v>13.76</v>
      </c>
      <c r="AJ9" s="36">
        <v>0.86</v>
      </c>
      <c r="AK9" s="37">
        <f t="shared" si="13"/>
        <v>13.76</v>
      </c>
      <c r="AL9" s="36">
        <v>0.86</v>
      </c>
      <c r="AM9" s="37">
        <f t="shared" si="14"/>
        <v>13.76</v>
      </c>
      <c r="AN9" s="37">
        <f t="shared" si="0"/>
        <v>5.5142857142857133</v>
      </c>
      <c r="AO9" s="38">
        <f t="shared" si="15"/>
        <v>12.319999999999999</v>
      </c>
      <c r="AP9" s="38">
        <f>16</f>
        <v>16</v>
      </c>
      <c r="AQ9" s="36">
        <v>0.84</v>
      </c>
      <c r="AR9" s="35">
        <v>0</v>
      </c>
      <c r="AS9" s="36">
        <v>1</v>
      </c>
      <c r="AT9" s="36">
        <v>1</v>
      </c>
      <c r="AU9" s="36">
        <v>1</v>
      </c>
    </row>
    <row r="10" spans="1:47" x14ac:dyDescent="0.25">
      <c r="A10">
        <v>1012</v>
      </c>
      <c r="B10" s="29">
        <v>1</v>
      </c>
      <c r="C10" s="30">
        <f t="shared" si="1"/>
        <v>2</v>
      </c>
      <c r="D10" s="29">
        <v>0.71</v>
      </c>
      <c r="E10" s="30">
        <f t="shared" si="2"/>
        <v>2.84</v>
      </c>
      <c r="F10" s="29">
        <v>0.56999999999999995</v>
      </c>
      <c r="G10" s="30">
        <f t="shared" si="3"/>
        <v>4.5599999999999996</v>
      </c>
      <c r="H10" s="29">
        <v>0.56999999999999995</v>
      </c>
      <c r="I10" s="30">
        <f t="shared" si="4"/>
        <v>6.84</v>
      </c>
      <c r="J10" s="29">
        <f>AVERAGE(B10,D10,F10,H10)</f>
        <v>0.71249999999999991</v>
      </c>
      <c r="K10" s="31">
        <f>AVERAGE(C10,E10,G10,I10)</f>
        <v>4.0599999999999996</v>
      </c>
      <c r="L10" s="31">
        <v>6.5</v>
      </c>
      <c r="M10" s="29">
        <v>1</v>
      </c>
      <c r="N10" s="29">
        <v>1</v>
      </c>
      <c r="O10" s="29">
        <v>0.67</v>
      </c>
      <c r="P10" s="29">
        <v>0.67</v>
      </c>
      <c r="Q10" s="29">
        <v>0.43</v>
      </c>
      <c r="R10" s="30">
        <f t="shared" si="5"/>
        <v>6.88</v>
      </c>
      <c r="S10" s="29">
        <v>0.5</v>
      </c>
      <c r="T10" s="30">
        <f t="shared" si="6"/>
        <v>8</v>
      </c>
      <c r="U10" s="29">
        <v>0.5</v>
      </c>
      <c r="V10" s="30">
        <f t="shared" si="7"/>
        <v>8</v>
      </c>
      <c r="W10">
        <v>0</v>
      </c>
      <c r="X10" s="30">
        <f t="shared" si="8"/>
        <v>0</v>
      </c>
      <c r="Y10" s="29">
        <f t="shared" si="9"/>
        <v>0.35749999999999998</v>
      </c>
      <c r="Z10" s="31">
        <f t="shared" si="10"/>
        <v>5.72</v>
      </c>
      <c r="AA10" s="31">
        <f>16</f>
        <v>16</v>
      </c>
      <c r="AB10" s="29">
        <v>0.67</v>
      </c>
      <c r="AC10" s="29">
        <v>0.5</v>
      </c>
      <c r="AD10" s="29">
        <v>0.5</v>
      </c>
      <c r="AE10">
        <v>0</v>
      </c>
      <c r="AF10" s="29">
        <v>0.43</v>
      </c>
      <c r="AG10" s="30">
        <f t="shared" si="11"/>
        <v>6.88</v>
      </c>
      <c r="AH10" s="29">
        <v>0.43</v>
      </c>
      <c r="AI10" s="30">
        <f t="shared" si="12"/>
        <v>6.88</v>
      </c>
      <c r="AJ10" s="29">
        <v>0.28999999999999998</v>
      </c>
      <c r="AK10" s="30">
        <f t="shared" si="13"/>
        <v>4.6399999999999997</v>
      </c>
      <c r="AL10" s="29">
        <v>0.28999999999999998</v>
      </c>
      <c r="AM10" s="30">
        <f t="shared" si="14"/>
        <v>4.6399999999999997</v>
      </c>
      <c r="AN10" s="30">
        <f t="shared" si="0"/>
        <v>2.8342857142857136</v>
      </c>
      <c r="AO10" s="31">
        <f t="shared" si="15"/>
        <v>5.76</v>
      </c>
      <c r="AP10" s="31">
        <f>16</f>
        <v>16</v>
      </c>
      <c r="AQ10" s="29">
        <v>0.48</v>
      </c>
      <c r="AR10" s="29">
        <v>1</v>
      </c>
      <c r="AS10" s="29">
        <v>0.5</v>
      </c>
      <c r="AT10" s="29">
        <v>0.67</v>
      </c>
      <c r="AU10" s="29">
        <v>0.67</v>
      </c>
    </row>
    <row r="11" spans="1:47" x14ac:dyDescent="0.25">
      <c r="A11">
        <v>1013</v>
      </c>
      <c r="B11" s="29">
        <v>0.43</v>
      </c>
      <c r="C11" s="30">
        <f t="shared" si="1"/>
        <v>0.86</v>
      </c>
      <c r="D11" s="29">
        <v>0.43</v>
      </c>
      <c r="E11" s="30">
        <f t="shared" si="2"/>
        <v>1.72</v>
      </c>
      <c r="F11" s="29">
        <v>0.43</v>
      </c>
      <c r="G11" s="30">
        <f t="shared" si="3"/>
        <v>3.44</v>
      </c>
      <c r="H11" s="29">
        <v>0.56999999999999995</v>
      </c>
      <c r="I11" s="30">
        <f t="shared" si="4"/>
        <v>6.84</v>
      </c>
      <c r="J11" s="29">
        <f>AVERAGE(B11,D11,F11,H11)</f>
        <v>0.46499999999999997</v>
      </c>
      <c r="K11" s="31">
        <f>AVERAGE(C11,E11,G11,I11)</f>
        <v>3.2149999999999999</v>
      </c>
      <c r="L11" s="31">
        <v>6.5</v>
      </c>
      <c r="M11" s="29">
        <v>0.33</v>
      </c>
      <c r="N11">
        <v>0</v>
      </c>
      <c r="O11">
        <v>0</v>
      </c>
      <c r="P11">
        <v>0</v>
      </c>
      <c r="Q11" s="29">
        <v>1</v>
      </c>
      <c r="R11" s="30">
        <f t="shared" si="5"/>
        <v>16</v>
      </c>
      <c r="S11" s="29">
        <v>0.71</v>
      </c>
      <c r="T11" s="30">
        <f t="shared" si="6"/>
        <v>11.36</v>
      </c>
      <c r="U11" s="29">
        <v>0.56999999999999995</v>
      </c>
      <c r="V11" s="30">
        <f t="shared" si="7"/>
        <v>9.1199999999999992</v>
      </c>
      <c r="W11" s="29">
        <v>0.5</v>
      </c>
      <c r="X11" s="30">
        <f t="shared" si="8"/>
        <v>8</v>
      </c>
      <c r="Y11" s="29">
        <f t="shared" si="9"/>
        <v>0.69499999999999995</v>
      </c>
      <c r="Z11" s="31">
        <f t="shared" si="10"/>
        <v>11.12</v>
      </c>
      <c r="AA11" s="31">
        <f>16</f>
        <v>16</v>
      </c>
      <c r="AB11" s="29">
        <v>0.17</v>
      </c>
      <c r="AC11">
        <v>0</v>
      </c>
      <c r="AD11">
        <v>0</v>
      </c>
      <c r="AE11">
        <v>0</v>
      </c>
      <c r="AF11" s="29">
        <v>0.43</v>
      </c>
      <c r="AG11" s="30">
        <f t="shared" si="11"/>
        <v>6.88</v>
      </c>
      <c r="AH11" s="29">
        <v>0</v>
      </c>
      <c r="AI11" s="30">
        <f t="shared" si="12"/>
        <v>0</v>
      </c>
      <c r="AJ11" s="29">
        <v>0</v>
      </c>
      <c r="AK11" s="30">
        <f t="shared" si="13"/>
        <v>0</v>
      </c>
      <c r="AL11" s="29">
        <v>0</v>
      </c>
      <c r="AM11" s="30">
        <f t="shared" si="14"/>
        <v>0</v>
      </c>
      <c r="AN11" s="30">
        <f t="shared" si="0"/>
        <v>1.0442857142857143</v>
      </c>
      <c r="AO11" s="31">
        <f t="shared" si="15"/>
        <v>1.72</v>
      </c>
      <c r="AP11" s="31">
        <f>16</f>
        <v>16</v>
      </c>
      <c r="AQ11" s="29">
        <v>0.43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s="35">
        <v>1015</v>
      </c>
      <c r="B12" s="36">
        <v>1</v>
      </c>
      <c r="C12" s="37">
        <f t="shared" si="1"/>
        <v>2</v>
      </c>
      <c r="D12" s="36">
        <v>0.71</v>
      </c>
      <c r="E12" s="37">
        <f t="shared" si="2"/>
        <v>2.84</v>
      </c>
      <c r="F12" s="36">
        <v>1</v>
      </c>
      <c r="G12" s="37">
        <f t="shared" si="3"/>
        <v>8</v>
      </c>
      <c r="H12" s="36">
        <v>0.56999999999999995</v>
      </c>
      <c r="I12" s="37">
        <f t="shared" si="4"/>
        <v>6.84</v>
      </c>
      <c r="J12" s="36">
        <f>AVERAGE(B12,D12,F12,H12)</f>
        <v>0.82</v>
      </c>
      <c r="K12" s="38">
        <f>AVERAGE(C12,E12,G12,I12)</f>
        <v>4.92</v>
      </c>
      <c r="L12" s="38">
        <v>6.5</v>
      </c>
      <c r="M12" s="36">
        <v>0.5</v>
      </c>
      <c r="N12" s="36">
        <v>0.5</v>
      </c>
      <c r="O12" s="36">
        <v>0.33</v>
      </c>
      <c r="P12" s="35">
        <v>0</v>
      </c>
      <c r="Q12" s="36">
        <v>1</v>
      </c>
      <c r="R12" s="37">
        <f t="shared" si="5"/>
        <v>16</v>
      </c>
      <c r="S12" s="36">
        <v>0.56999999999999995</v>
      </c>
      <c r="T12" s="37">
        <f t="shared" si="6"/>
        <v>9.1199999999999992</v>
      </c>
      <c r="U12" s="35">
        <v>0</v>
      </c>
      <c r="V12" s="37">
        <f t="shared" si="7"/>
        <v>0</v>
      </c>
      <c r="W12" s="36">
        <v>0.43</v>
      </c>
      <c r="X12" s="37">
        <f t="shared" si="8"/>
        <v>6.88</v>
      </c>
      <c r="Y12" s="36">
        <f t="shared" si="9"/>
        <v>0.49999999999999994</v>
      </c>
      <c r="Z12" s="38">
        <f t="shared" si="10"/>
        <v>7.9999999999999991</v>
      </c>
      <c r="AA12" s="38">
        <f>16</f>
        <v>16</v>
      </c>
      <c r="AB12" s="35">
        <v>0</v>
      </c>
      <c r="AC12" s="36">
        <v>0.67</v>
      </c>
      <c r="AD12" s="36">
        <v>0.5</v>
      </c>
      <c r="AE12" s="35">
        <v>0</v>
      </c>
      <c r="AF12" s="36">
        <v>1</v>
      </c>
      <c r="AG12" s="37">
        <f t="shared" si="11"/>
        <v>16</v>
      </c>
      <c r="AH12" s="36">
        <v>0.71</v>
      </c>
      <c r="AI12" s="37">
        <f t="shared" si="12"/>
        <v>11.36</v>
      </c>
      <c r="AJ12" s="36">
        <v>0.43</v>
      </c>
      <c r="AK12" s="37">
        <f t="shared" si="13"/>
        <v>6.88</v>
      </c>
      <c r="AL12" s="36">
        <v>0.43</v>
      </c>
      <c r="AM12" s="37">
        <f t="shared" si="14"/>
        <v>6.88</v>
      </c>
      <c r="AN12" s="37">
        <f t="shared" si="0"/>
        <v>5.2585714285714289</v>
      </c>
      <c r="AO12" s="38">
        <f t="shared" si="15"/>
        <v>10.280000000000001</v>
      </c>
      <c r="AP12" s="38">
        <f>16</f>
        <v>16</v>
      </c>
      <c r="AQ12" s="36">
        <v>0.65</v>
      </c>
      <c r="AR12" s="36">
        <v>0.5</v>
      </c>
      <c r="AS12" s="36">
        <v>1</v>
      </c>
      <c r="AT12" s="36">
        <v>0.67</v>
      </c>
      <c r="AU12" s="36">
        <v>0.67</v>
      </c>
    </row>
    <row r="15" spans="1:47" x14ac:dyDescent="0.25">
      <c r="A15" t="s">
        <v>105</v>
      </c>
    </row>
    <row r="16" spans="1:47" x14ac:dyDescent="0.25">
      <c r="A16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DataforAnalysis</vt:lpstr>
      <vt:lpstr>Compliance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Jordan Mattke</cp:lastModifiedBy>
  <cp:lastPrinted>2018-09-24T23:09:52Z</cp:lastPrinted>
  <dcterms:created xsi:type="dcterms:W3CDTF">2018-08-30T16:46:39Z</dcterms:created>
  <dcterms:modified xsi:type="dcterms:W3CDTF">2019-08-20T15:16:26Z</dcterms:modified>
</cp:coreProperties>
</file>