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6170B0D4-ADAC-45D7-91B8-A7ED17FF774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  <sheet name="HorseTrailer" sheetId="2" r:id="rId4"/>
    <sheet name="HorseStore" sheetId="5" r:id="rId5"/>
    <sheet name="TrailerStore" sheetId="6" r:id="rId6"/>
  </sheets>
  <definedNames>
    <definedName name="AverageUnload">'1D'!$L$2:$L$7</definedName>
    <definedName name="Demand">'1D'!$I$2:$I$7</definedName>
    <definedName name="DistanceCost">'1D'!$B$2:$B$4</definedName>
    <definedName name="Distances">Distances!$A$1:$F$6</definedName>
    <definedName name="Horses">'1D'!$A$2:$A$4</definedName>
    <definedName name="HorseStore">HorseStore!$A$1:$D$3</definedName>
    <definedName name="HorseTrailer">HorseTrailer!$A$1:$C$3</definedName>
    <definedName name="Locations">'1D'!$F$2:$F$7</definedName>
    <definedName name="PalletCapacity">'1D'!$E$2:$E$4</definedName>
    <definedName name="Stores">'1D'!$F$3:$F$6</definedName>
    <definedName name="TimeCost">'1D'!$C$2:$C$4</definedName>
    <definedName name="Times">Times!$A$1:$F$6</definedName>
    <definedName name="Trailers">'1D'!$D$2:$D$4</definedName>
    <definedName name="TrailerStore">TrailerStore!$A$1:$D$3</definedName>
    <definedName name="WindowEnd">'1D'!$K$2:$K$7</definedName>
    <definedName name="WindowStart">'1D'!$J$2:$J$7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5" i="5" l="1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A2" i="2"/>
  <c r="B2" i="2"/>
  <c r="C2" i="2"/>
  <c r="D2" i="2"/>
  <c r="E2" i="2"/>
  <c r="A3" i="2"/>
  <c r="B3" i="2"/>
  <c r="C3" i="2"/>
  <c r="D3" i="2"/>
  <c r="E3" i="2"/>
  <c r="A4" i="2"/>
  <c r="B4" i="2"/>
  <c r="C4" i="2"/>
  <c r="D4" i="2"/>
  <c r="E4" i="2"/>
  <c r="A5" i="2"/>
  <c r="B5" i="2"/>
  <c r="C5" i="2"/>
  <c r="D5" i="2"/>
  <c r="E5" i="2"/>
  <c r="B1" i="2"/>
  <c r="C1" i="2"/>
  <c r="D1" i="2"/>
  <c r="E1" i="2"/>
  <c r="A1" i="2"/>
  <c r="A6" i="1"/>
  <c r="F6" i="1"/>
  <c r="J4" i="3"/>
  <c r="J5" i="3"/>
  <c r="J6" i="3"/>
  <c r="J3" i="3"/>
  <c r="E5" i="6" l="1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E1" i="6"/>
  <c r="D1" i="6"/>
  <c r="C1" i="6"/>
  <c r="B1" i="6"/>
  <c r="A1" i="6"/>
  <c r="F6" i="4"/>
  <c r="G6" i="4"/>
  <c r="F7" i="4"/>
  <c r="G7" i="4"/>
  <c r="G1" i="4"/>
  <c r="F1" i="1"/>
  <c r="F1" i="4" s="1"/>
  <c r="A6" i="4"/>
  <c r="A7" i="4"/>
  <c r="A1" i="1"/>
  <c r="A1" i="4" s="1"/>
  <c r="E2" i="3" a="1"/>
  <c r="E2" i="3" s="1"/>
  <c r="C2" i="3" a="1"/>
  <c r="C2" i="3" s="1"/>
  <c r="B2" i="3" a="1"/>
  <c r="B2" i="3" s="1"/>
  <c r="P7" i="3" l="1"/>
  <c r="L2" i="3" s="1" a="1"/>
  <c r="L2" i="3" s="1"/>
  <c r="P6" i="3"/>
  <c r="K4" i="3"/>
  <c r="K5" i="3"/>
  <c r="K6" i="3"/>
  <c r="K3" i="3"/>
  <c r="P17" i="3"/>
  <c r="G3" i="3" a="1"/>
  <c r="D3" i="1" l="1"/>
  <c r="D3" i="4" s="1"/>
  <c r="F4" i="1"/>
  <c r="F4" i="4" s="1"/>
  <c r="E3" i="1"/>
  <c r="E3" i="4" s="1"/>
  <c r="A5" i="1"/>
  <c r="A5" i="4" s="1"/>
  <c r="C6" i="1"/>
  <c r="C6" i="4" s="1"/>
  <c r="F3" i="1"/>
  <c r="F3" i="4" s="1"/>
  <c r="A4" i="1"/>
  <c r="A4" i="4" s="1"/>
  <c r="C5" i="1"/>
  <c r="C5" i="4" s="1"/>
  <c r="E6" i="1"/>
  <c r="E6" i="4" s="1"/>
  <c r="D5" i="1"/>
  <c r="D5" i="4" s="1"/>
  <c r="C4" i="1"/>
  <c r="C4" i="4" s="1"/>
  <c r="D4" i="1"/>
  <c r="D4" i="4" s="1"/>
  <c r="A3" i="1"/>
  <c r="A3" i="4" s="1"/>
  <c r="E5" i="1"/>
  <c r="E5" i="4" s="1"/>
  <c r="F5" i="1"/>
  <c r="F5" i="4" s="1"/>
  <c r="C3" i="1"/>
  <c r="C3" i="4" s="1"/>
  <c r="E4" i="1"/>
  <c r="E4" i="4" s="1"/>
  <c r="D6" i="1"/>
  <c r="D6" i="4" s="1"/>
  <c r="I3" i="3" a="1"/>
  <c r="I3" i="3" s="1"/>
  <c r="P18" i="3" s="1"/>
  <c r="P19" i="3" s="1"/>
  <c r="G3" i="3"/>
  <c r="E2" i="1" s="1"/>
  <c r="E2" i="4" s="1"/>
  <c r="E1" i="1"/>
  <c r="E1" i="4" s="1"/>
  <c r="D1" i="1"/>
  <c r="D1" i="4" s="1"/>
  <c r="G2" i="4"/>
  <c r="B7" i="4"/>
  <c r="G3" i="4"/>
  <c r="C7" i="4"/>
  <c r="D7" i="4"/>
  <c r="C1" i="1"/>
  <c r="C1" i="4" s="1"/>
  <c r="G4" i="4"/>
  <c r="E7" i="4"/>
  <c r="G5" i="4"/>
  <c r="C2" i="1" l="1"/>
  <c r="C2" i="4" s="1"/>
  <c r="D2" i="1"/>
  <c r="D2" i="4" s="1"/>
  <c r="B2" i="1"/>
  <c r="B2" i="4" s="1"/>
  <c r="B6" i="1"/>
  <c r="B6" i="4" s="1"/>
  <c r="B5" i="1"/>
  <c r="B5" i="4" s="1"/>
  <c r="B4" i="1"/>
  <c r="B4" i="4" s="1"/>
  <c r="F2" i="1"/>
  <c r="F2" i="4" s="1"/>
  <c r="B1" i="1"/>
  <c r="B1" i="4" s="1"/>
  <c r="B3" i="1"/>
  <c r="B3" i="4" s="1"/>
  <c r="A2" i="1"/>
  <c r="A2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<sst xmlns="http://schemas.openxmlformats.org/spreadsheetml/2006/main" count="37" uniqueCount="37">
  <si>
    <t>Pallets</t>
  </si>
  <si>
    <t>Demand</t>
  </si>
  <si>
    <t>WindowStart</t>
  </si>
  <si>
    <t>WindowEnd</t>
  </si>
  <si>
    <t>Distance Cost</t>
  </si>
  <si>
    <t>Time Cost</t>
  </si>
  <si>
    <t>Trailer</t>
  </si>
  <si>
    <t>Horse</t>
  </si>
  <si>
    <t>Location</t>
  </si>
  <si>
    <t>SP1</t>
  </si>
  <si>
    <t>SP2</t>
  </si>
  <si>
    <t>SP3</t>
  </si>
  <si>
    <t>C 1</t>
  </si>
  <si>
    <t>C 2</t>
  </si>
  <si>
    <t>C 3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</si>
  <si>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</si>
  <si>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</si>
  <si>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</si>
  <si>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</si>
  <si>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</si>
  <si>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</si>
  <si>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</si>
  <si>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</si>
  <si>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Max Trailer Capacity</t>
  </si>
  <si>
    <t>Min Trailer Capacity</t>
  </si>
  <si>
    <t>Number of vehicles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</si>
  <si>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</si>
  <si>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</si>
  <si>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</si>
  <si>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</si>
  <si>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</si>
  <si>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</si>
  <si>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</si>
  <si>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</si>
  <si>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</si>
  <si>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Compatability Chance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</si>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</sst>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9" fontId="0" fillId="0" borderId="0" xfId="0" applyNumberFormat="1"/>
    <xf numFmtId="0" fontId="0" fillId="0" borderId="0" xfId="0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'1D'!$G$2:$G$8</c:f>
              <c:numCache>
                <c:formatCode>General</c:formatCode>
                <c:ptCount val="7"/>
                <c:pt idx="0">
                  <c:v>0</c:v>
                </c:pt>
                <c:pt idx="1">
                  <c:v>41.952042097678671</c:v>
                </c:pt>
                <c:pt idx="2">
                  <c:v>-2.941621013422818</c:v>
                </c:pt>
                <c:pt idx="3">
                  <c:v>41.865728787196204</c:v>
                </c:pt>
                <c:pt idx="4">
                  <c:v>-15.130519599980246</c:v>
                </c:pt>
                <c:pt idx="5">
                  <c:v>0</c:v>
                </c:pt>
              </c:numCache>
            </c:numRef>
          </c:xVal>
          <c:yVal>
            <c:numRef>
              <c:f>'1D'!$H$2:$H$8</c:f>
              <c:numCache>
                <c:formatCode>General</c:formatCode>
                <c:ptCount val="7"/>
                <c:pt idx="0">
                  <c:v>0</c:v>
                </c:pt>
                <c:pt idx="1">
                  <c:v>-8.6372492172625783</c:v>
                </c:pt>
                <c:pt idx="2">
                  <c:v>-34.290023355472869</c:v>
                </c:pt>
                <c:pt idx="3">
                  <c:v>8.9205787934056247</c:v>
                </c:pt>
                <c:pt idx="4">
                  <c:v>66.594854292168179</c:v>
                </c:pt>
                <c:pt idx="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12</xdr:row>
      <xdr:rowOff>14286</xdr:rowOff>
    </xdr:from>
    <xdr:to>
      <xdr:col>10</xdr:col>
      <xdr:colOff>704850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R19"/>
  <sheetViews>
    <sheetView tabSelected="1" workbookViewId="0">
      <selection activeCell="J9" sqref="J9"/>
    </sheetView>
  </sheetViews>
  <sheetFormatPr defaultRowHeight="15" x14ac:dyDescent="0.25"/>
  <cols>
    <col min="1" max="1" width="6.140625" bestFit="1" customWidth="1"/>
    <col min="2" max="2" width="12.85546875" bestFit="1" customWidth="1"/>
    <col min="3" max="3" width="9.7109375" style="2" bestFit="1" customWidth="1"/>
    <col min="4" max="4" width="6.7109375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19.140625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18" x14ac:dyDescent="0.25">
      <c r="A1" s="3" t="s">
        <v>7</v>
      </c>
      <c r="B1" s="1" t="s">
        <v>4</v>
      </c>
      <c r="C1" s="4" t="s">
        <v>5</v>
      </c>
      <c r="D1" s="3" t="s">
        <v>6</v>
      </c>
      <c r="E1" s="4" t="s">
        <v>0</v>
      </c>
      <c r="F1" s="3" t="s">
        <v>8</v>
      </c>
      <c r="G1" s="1" t="s">
        <v>18</v>
      </c>
      <c r="H1" s="1" t="s">
        <v>19</v>
      </c>
      <c r="I1" s="1" t="s">
        <v>1</v>
      </c>
      <c r="J1" s="1" t="s">
        <v>2</v>
      </c>
      <c r="K1" s="1" t="s">
        <v>3</v>
      </c>
      <c r="L1" s="1" t="s">
        <v>16</v>
      </c>
      <c r="O1" s="3" t="s">
        <v>26</v>
      </c>
      <c r="R1" s="3"/>
    </row>
    <row r="2" spans="1:18" ht="15" customHeight="1" x14ac:dyDescent="0.25">
      <c r="A2" t="s">
        <v>9</v>
      </c>
      <c r="B2" cm="1">
        <f t="array" aca="1" ref="B2:B4" ca="1">_xlfn.RANDARRAY(P8,1,P10,P9,FALSE)</f>
        <v>1.0948687530384542</v>
      </c>
      <c r="C2" s="2" cm="1">
        <f t="array" aca="1" ref="C2:C4" ca="1">_xlfn.RANDARRAY(P8,1,P12,P11,FALSE)</f>
        <v>7.1680318259320526</v>
      </c>
      <c r="D2" t="s">
        <v>12</v>
      </c>
      <c r="E2" s="2" cm="1">
        <f t="array" aca="1" ref="E2:E4" ca="1">_xlfn.RANDARRAY(P8,1,P14,P13,TRUE)</f>
        <v>17</v>
      </c>
      <c r="F2" t="s">
        <v>15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6" ca="1">_xlfn.RANDARRAY(P2+1,1,P7,P6,FALSE)</f>
        <v>5.04707746232331E-2</v>
      </c>
      <c r="O2" s="1" t="s">
        <v>22</v>
      </c>
      <c r="P2">
        <v>4</v>
      </c>
      <c r="R2" s="7"/>
    </row>
    <row r="3" spans="1:18" x14ac:dyDescent="0.25">
      <c r="A3" t="s">
        <v>10</v>
      </c>
      <c r="B3">
        <f ca="1"/>
        <v>1.3797316976967573</v>
      </c>
      <c r="C3" s="2">
        <f ca="1"/>
        <v>7.6283342236723382</v>
      </c>
      <c r="D3" t="s">
        <v>13</v>
      </c>
      <c r="E3" s="2">
        <f ca="1"/>
        <v>19</v>
      </c>
      <c r="F3">
        <v>1</v>
      </c>
      <c r="G3" cm="1">
        <f t="array" aca="1" ref="G3:H6" ca="1">_xlfn.RANDARRAY(P2,2,P4,P3,FALSE)</f>
        <v>41.952042097678671</v>
      </c>
      <c r="H3">
        <f ca="1"/>
        <v>-8.6372492172625783</v>
      </c>
      <c r="I3" cm="1">
        <f t="array" aca="1" ref="I3:I6" ca="1">_xlfn.RANDARRAY(P2,1,0,ROUNDUP((P17/P2),0),TRUE)</f>
        <v>6</v>
      </c>
      <c r="J3">
        <f ca="1">IF(RAND()&lt;$P$5,RANDBETWEEN(5,23), 0)</f>
        <v>11</v>
      </c>
      <c r="K3">
        <f ca="1">IF(J3=0,24,J3+1)</f>
        <v>12</v>
      </c>
      <c r="L3">
        <f ca="1"/>
        <v>0.10331171549320545</v>
      </c>
      <c r="O3" s="1" t="s">
        <v>20</v>
      </c>
      <c r="P3">
        <v>100</v>
      </c>
      <c r="R3" s="7"/>
    </row>
    <row r="4" spans="1:18" x14ac:dyDescent="0.25">
      <c r="A4" t="s">
        <v>11</v>
      </c>
      <c r="B4">
        <f ca="1"/>
        <v>1.1880411379132563</v>
      </c>
      <c r="C4" s="2">
        <f ca="1"/>
        <v>13.234893165628298</v>
      </c>
      <c r="D4" t="s">
        <v>14</v>
      </c>
      <c r="E4" s="2">
        <f ca="1"/>
        <v>28</v>
      </c>
      <c r="F4">
        <v>2</v>
      </c>
      <c r="G4">
        <f ca="1"/>
        <v>-2.941621013422818</v>
      </c>
      <c r="H4">
        <f ca="1"/>
        <v>-34.290023355472869</v>
      </c>
      <c r="I4">
        <f ca="1"/>
        <v>10</v>
      </c>
      <c r="J4">
        <f t="shared" ref="J4:J7" ca="1" si="0">IF(RAND()&lt;$P$5,RANDBETWEEN(5,23), 0)</f>
        <v>14</v>
      </c>
      <c r="K4">
        <f t="shared" ref="K4:K6" ca="1" si="1">IF(J4=0,24,J4+1)</f>
        <v>15</v>
      </c>
      <c r="L4">
        <f ca="1"/>
        <v>7.0388259443767948E-2</v>
      </c>
      <c r="O4" s="1" t="s">
        <v>21</v>
      </c>
      <c r="P4">
        <v>-100</v>
      </c>
      <c r="R4" s="7"/>
    </row>
    <row r="5" spans="1:18" x14ac:dyDescent="0.25">
      <c r="F5">
        <v>3</v>
      </c>
      <c r="G5">
        <f ca="1"/>
        <v>41.865728787196204</v>
      </c>
      <c r="H5">
        <f ca="1"/>
        <v>8.9205787934056247</v>
      </c>
      <c r="I5">
        <f ca="1"/>
        <v>15</v>
      </c>
      <c r="J5">
        <f t="shared" ca="1" si="0"/>
        <v>23</v>
      </c>
      <c r="K5">
        <f t="shared" ca="1" si="1"/>
        <v>24</v>
      </c>
      <c r="L5">
        <f ca="1"/>
        <v>7.8649898721246753E-2</v>
      </c>
      <c r="O5" s="1" t="s">
        <v>32</v>
      </c>
      <c r="P5" s="5">
        <v>0.33</v>
      </c>
      <c r="R5" s="7"/>
    </row>
    <row r="6" spans="1:18" x14ac:dyDescent="0.25">
      <c r="F6">
        <v>4</v>
      </c>
      <c r="G6">
        <f ca="1"/>
        <v>-15.130519599980246</v>
      </c>
      <c r="H6">
        <f ca="1"/>
        <v>66.594854292168179</v>
      </c>
      <c r="I6">
        <f ca="1"/>
        <v>6</v>
      </c>
      <c r="J6">
        <f t="shared" ca="1" si="0"/>
        <v>0</v>
      </c>
      <c r="K6">
        <f t="shared" ca="1" si="1"/>
        <v>24</v>
      </c>
      <c r="L6">
        <f ca="1"/>
        <v>9.3198315324347331E-2</v>
      </c>
      <c r="O6" s="1" t="s">
        <v>34</v>
      </c>
      <c r="P6">
        <f>10/60</f>
        <v>0.16666666666666666</v>
      </c>
      <c r="R6" s="7"/>
    </row>
    <row r="7" spans="1:18" x14ac:dyDescent="0.25">
      <c r="F7" t="s">
        <v>17</v>
      </c>
      <c r="G7">
        <v>0</v>
      </c>
      <c r="H7">
        <v>0</v>
      </c>
      <c r="I7">
        <v>0</v>
      </c>
      <c r="J7">
        <v>0</v>
      </c>
      <c r="K7">
        <v>32</v>
      </c>
      <c r="L7">
        <v>0</v>
      </c>
      <c r="O7" s="1" t="s">
        <v>33</v>
      </c>
      <c r="P7">
        <f>1/60</f>
        <v>1.6666666666666666E-2</v>
      </c>
    </row>
    <row r="8" spans="1:18" x14ac:dyDescent="0.25">
      <c r="O8" s="1" t="s">
        <v>25</v>
      </c>
      <c r="P8">
        <v>3</v>
      </c>
    </row>
    <row r="9" spans="1:18" x14ac:dyDescent="0.25">
      <c r="O9" s="1" t="s">
        <v>29</v>
      </c>
      <c r="P9">
        <v>1.5</v>
      </c>
    </row>
    <row r="10" spans="1:18" x14ac:dyDescent="0.25">
      <c r="O10" s="1" t="s">
        <v>28</v>
      </c>
      <c r="P10">
        <v>0.7</v>
      </c>
    </row>
    <row r="11" spans="1:18" x14ac:dyDescent="0.25">
      <c r="O11" s="1" t="s">
        <v>30</v>
      </c>
      <c r="P11">
        <v>15</v>
      </c>
    </row>
    <row r="12" spans="1:18" x14ac:dyDescent="0.25">
      <c r="O12" s="1" t="s">
        <v>31</v>
      </c>
      <c r="P12">
        <v>7</v>
      </c>
    </row>
    <row r="13" spans="1:18" x14ac:dyDescent="0.25">
      <c r="O13" s="1" t="s">
        <v>23</v>
      </c>
      <c r="P13">
        <v>30</v>
      </c>
    </row>
    <row r="14" spans="1:18" x14ac:dyDescent="0.25">
      <c r="O14" s="1" t="s">
        <v>24</v>
      </c>
      <c r="P14">
        <v>16</v>
      </c>
    </row>
    <row r="15" spans="1:18" x14ac:dyDescent="0.25">
      <c r="O15" s="1" t="s">
        <v>35</v>
      </c>
      <c r="P15" s="6">
        <v>0.95</v>
      </c>
    </row>
    <row r="17" spans="15:16" x14ac:dyDescent="0.25">
      <c r="O17" s="1" t="s">
        <v>27</v>
      </c>
      <c r="P17">
        <f ca="1">SUM(E:E)</f>
        <v>64</v>
      </c>
    </row>
    <row r="18" spans="15:16" x14ac:dyDescent="0.25">
      <c r="O18" s="1" t="s">
        <v>36</v>
      </c>
      <c r="P18">
        <f ca="1">SUM(I:I)</f>
        <v>37</v>
      </c>
    </row>
    <row r="19" spans="15:16" x14ac:dyDescent="0.25">
      <c r="P19" s="5">
        <f ca="1">P18/P17</f>
        <v>0.578125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F6"/>
  <sheetViews>
    <sheetView workbookViewId="0">
      <selection activeCell="D12" sqref="D12"/>
    </sheetView>
  </sheetViews>
  <sheetFormatPr defaultRowHeight="15" x14ac:dyDescent="0.25"/>
  <sheetData>
    <row r="1" spans="1:6" x14ac:dyDescent="0.25">
      <c r="A1">
        <f>SQRT(('1D'!$G$2-'1D'!$G2)^2+('1D'!$H$2-'1D'!$H2)^2)</f>
        <v>0</v>
      </c>
      <c r="B1">
        <f ca="1">SQRT(('1D'!$G$3-'1D'!$G2)^2+('1D'!$H$3-'1D'!$H2)^2)</f>
        <v>42.831949642836783</v>
      </c>
      <c r="C1">
        <f ca="1">SQRT(('1D'!$G$4-'1D'!$G2)^2+('1D'!$H$4-'1D'!$H2)^2)</f>
        <v>34.415967746171042</v>
      </c>
      <c r="D1">
        <f ca="1">SQRT(('1D'!$G$5-'1D'!$G2)^2+('1D'!$H$5-'1D'!$H2)^2)</f>
        <v>42.805560069837043</v>
      </c>
      <c r="E1">
        <f ca="1">SQRT(('1D'!$G$6-'1D'!$G2)^2+('1D'!$H$6-'1D'!$H2)^2)</f>
        <v>68.292073050687932</v>
      </c>
      <c r="F1">
        <f>SQRT(('1D'!$G$7-'1D'!$G2)^2+('1D'!$H$7-'1D'!$H2)^2)</f>
        <v>0</v>
      </c>
    </row>
    <row r="2" spans="1:6" x14ac:dyDescent="0.25">
      <c r="A2">
        <f ca="1">SQRT(('1D'!$G$2-'1D'!$G3)^2+('1D'!$H$2-'1D'!$H3)^2)</f>
        <v>42.831949642836783</v>
      </c>
      <c r="B2">
        <f ca="1">SQRT(('1D'!$G$3-'1D'!$G3)^2+('1D'!$H$3-'1D'!$H3)^2)</f>
        <v>0</v>
      </c>
      <c r="C2">
        <f ca="1">SQRT(('1D'!$G$4-'1D'!$G3)^2+('1D'!$H$4-'1D'!$H3)^2)</f>
        <v>51.705955251973684</v>
      </c>
      <c r="D2">
        <f ca="1">SQRT(('1D'!$G$5-'1D'!$G3)^2+('1D'!$H$5-'1D'!$H3)^2)</f>
        <v>17.558040165114424</v>
      </c>
      <c r="E2">
        <f ca="1">SQRT(('1D'!$G$6-'1D'!$G3)^2+('1D'!$H$6-'1D'!$H3)^2)</f>
        <v>94.436689101327246</v>
      </c>
      <c r="F2">
        <f ca="1">SQRT(('1D'!$G$7-'1D'!$G3)^2+('1D'!$H$7-'1D'!$H3)^2)</f>
        <v>42.831949642836783</v>
      </c>
    </row>
    <row r="3" spans="1:6" x14ac:dyDescent="0.25">
      <c r="A3">
        <f ca="1">SQRT(('1D'!$G$2-'1D'!$G4)^2+('1D'!$H$2-'1D'!$H4)^2)</f>
        <v>34.415967746171042</v>
      </c>
      <c r="B3">
        <f ca="1">SQRT(('1D'!$G$3-'1D'!$G4)^2+('1D'!$H$3-'1D'!$H4)^2)</f>
        <v>51.705955251973684</v>
      </c>
      <c r="C3">
        <f ca="1">SQRT(('1D'!$G$4-'1D'!$G4)^2+('1D'!$H$4-'1D'!$H4)^2)</f>
        <v>0</v>
      </c>
      <c r="D3">
        <f ca="1">SQRT(('1D'!$G$5-'1D'!$G4)^2+('1D'!$H$5-'1D'!$H4)^2)</f>
        <v>62.248331176214649</v>
      </c>
      <c r="E3">
        <f ca="1">SQRT(('1D'!$G$6-'1D'!$G4)^2+('1D'!$H$6-'1D'!$H4)^2)</f>
        <v>101.61854056584795</v>
      </c>
      <c r="F3">
        <f ca="1">SQRT(('1D'!$G$7-'1D'!$G4)^2+('1D'!$H$7-'1D'!$H4)^2)</f>
        <v>34.415967746171042</v>
      </c>
    </row>
    <row r="4" spans="1:6" x14ac:dyDescent="0.25">
      <c r="A4">
        <f ca="1">SQRT(('1D'!$G$2-'1D'!$G5)^2+('1D'!$H$2-'1D'!$H5)^2)</f>
        <v>42.805560069837043</v>
      </c>
      <c r="B4">
        <f ca="1">SQRT(('1D'!$G$3-'1D'!$G5)^2+('1D'!$H$3-'1D'!$H5)^2)</f>
        <v>17.558040165114424</v>
      </c>
      <c r="C4">
        <f ca="1">SQRT(('1D'!$G$4-'1D'!$G5)^2+('1D'!$H$4-'1D'!$H5)^2)</f>
        <v>62.248331176214649</v>
      </c>
      <c r="D4">
        <f ca="1">SQRT(('1D'!$G$5-'1D'!$G5)^2+('1D'!$H$5-'1D'!$H5)^2)</f>
        <v>0</v>
      </c>
      <c r="E4">
        <f ca="1">SQRT(('1D'!$G$6-'1D'!$G5)^2+('1D'!$H$6-'1D'!$H5)^2)</f>
        <v>81.085722445569147</v>
      </c>
      <c r="F4">
        <f ca="1">SQRT(('1D'!$G$7-'1D'!$G5)^2+('1D'!$H$7-'1D'!$H5)^2)</f>
        <v>42.805560069837043</v>
      </c>
    </row>
    <row r="5" spans="1:6" x14ac:dyDescent="0.25">
      <c r="A5">
        <f ca="1">SQRT(('1D'!$G$2-'1D'!$G6)^2+('1D'!$H$2-'1D'!$H6)^2)</f>
        <v>68.292073050687932</v>
      </c>
      <c r="B5">
        <f ca="1">SQRT(('1D'!$G$3-'1D'!$G6)^2+('1D'!$H$3-'1D'!$H6)^2)</f>
        <v>94.436689101327246</v>
      </c>
      <c r="C5">
        <f ca="1">SQRT(('1D'!$G$4-'1D'!$G6)^2+('1D'!$H$4-'1D'!$H6)^2)</f>
        <v>101.61854056584795</v>
      </c>
      <c r="D5">
        <f ca="1">SQRT(('1D'!$G$5-'1D'!$G6)^2+('1D'!$H$5-'1D'!$H6)^2)</f>
        <v>81.085722445569147</v>
      </c>
      <c r="E5">
        <f ca="1">SQRT(('1D'!$G$6-'1D'!$G6)^2+('1D'!$H$6-'1D'!$H6)^2)</f>
        <v>0</v>
      </c>
      <c r="F5">
        <f ca="1">SQRT(('1D'!$G$7-'1D'!$G6)^2+('1D'!$H$7-'1D'!$H6)^2)</f>
        <v>68.292073050687932</v>
      </c>
    </row>
    <row r="6" spans="1:6" x14ac:dyDescent="0.25">
      <c r="A6">
        <f>SQRT(('1D'!$G$2-'1D'!$G7)^2+('1D'!$H$2-'1D'!$H7)^2)</f>
        <v>0</v>
      </c>
      <c r="B6">
        <f ca="1">SQRT(('1D'!$G$3-'1D'!$G7)^2+('1D'!$H$3-'1D'!$H7)^2)</f>
        <v>42.831949642836783</v>
      </c>
      <c r="C6">
        <f ca="1">SQRT(('1D'!$G$4-'1D'!$G7)^2+('1D'!$H$4-'1D'!$H7)^2)</f>
        <v>34.415967746171042</v>
      </c>
      <c r="D6">
        <f ca="1">SQRT(('1D'!$G$5-'1D'!$G7)^2+('1D'!$H$5-'1D'!$H7)^2)</f>
        <v>42.805560069837043</v>
      </c>
      <c r="E6">
        <f ca="1">SQRT(('1D'!$G$6-'1D'!$G7)^2+('1D'!$H$6-'1D'!$H7)^2)</f>
        <v>68.292073050687932</v>
      </c>
      <c r="F6">
        <f>SQRT(('1D'!$G$7-'1D'!$G7)^2+('1D'!$H$7-'1D'!$H7)^2)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G7"/>
  <sheetViews>
    <sheetView workbookViewId="0">
      <selection activeCell="G7" sqref="G7"/>
    </sheetView>
  </sheetViews>
  <sheetFormatPr defaultRowHeight="15" x14ac:dyDescent="0.25"/>
  <sheetData>
    <row r="1" spans="1:7" x14ac:dyDescent="0.25">
      <c r="A1">
        <f>Distances!A1/80</f>
        <v>0</v>
      </c>
      <c r="B1">
        <f ca="1">Distances!B1/80</f>
        <v>0.53539937053545983</v>
      </c>
      <c r="C1">
        <f ca="1">Distances!C1/80</f>
        <v>0.43019959682713804</v>
      </c>
      <c r="D1">
        <f ca="1">Distances!D1/80</f>
        <v>0.53506950087296301</v>
      </c>
      <c r="E1">
        <f ca="1">Distances!E1/80</f>
        <v>0.8536509131335992</v>
      </c>
      <c r="F1">
        <f>Distances!F1/80</f>
        <v>0</v>
      </c>
      <c r="G1">
        <f>Distances!G1/80</f>
        <v>0</v>
      </c>
    </row>
    <row r="2" spans="1:7" x14ac:dyDescent="0.25">
      <c r="A2">
        <f ca="1">Distances!A2/80</f>
        <v>0.53539937053545983</v>
      </c>
      <c r="B2">
        <f ca="1">Distances!B2/80</f>
        <v>0</v>
      </c>
      <c r="C2">
        <f ca="1">Distances!C2/80</f>
        <v>0.64632444064967109</v>
      </c>
      <c r="D2">
        <f ca="1">Distances!D2/80</f>
        <v>0.21947550206393029</v>
      </c>
      <c r="E2">
        <f ca="1">Distances!E2/80</f>
        <v>1.1804586137665907</v>
      </c>
      <c r="F2">
        <f ca="1">Distances!F2/80</f>
        <v>0.53539937053545983</v>
      </c>
      <c r="G2">
        <f>Distances!G2/80</f>
        <v>0</v>
      </c>
    </row>
    <row r="3" spans="1:7" x14ac:dyDescent="0.25">
      <c r="A3">
        <f ca="1">Distances!A3/80</f>
        <v>0.43019959682713804</v>
      </c>
      <c r="B3">
        <f ca="1">Distances!B3/80</f>
        <v>0.64632444064967109</v>
      </c>
      <c r="C3">
        <f ca="1">Distances!C3/80</f>
        <v>0</v>
      </c>
      <c r="D3">
        <f ca="1">Distances!D3/80</f>
        <v>0.77810413970268311</v>
      </c>
      <c r="E3">
        <f ca="1">Distances!E3/80</f>
        <v>1.2702317570730994</v>
      </c>
      <c r="F3">
        <f ca="1">Distances!F3/80</f>
        <v>0.43019959682713804</v>
      </c>
      <c r="G3">
        <f>Distances!G3/80</f>
        <v>0</v>
      </c>
    </row>
    <row r="4" spans="1:7" x14ac:dyDescent="0.25">
      <c r="A4">
        <f ca="1">Distances!A4/80</f>
        <v>0.53506950087296301</v>
      </c>
      <c r="B4">
        <f ca="1">Distances!B4/80</f>
        <v>0.21947550206393029</v>
      </c>
      <c r="C4">
        <f ca="1">Distances!C4/80</f>
        <v>0.77810413970268311</v>
      </c>
      <c r="D4">
        <f ca="1">Distances!D4/80</f>
        <v>0</v>
      </c>
      <c r="E4">
        <f ca="1">Distances!E4/80</f>
        <v>1.0135715305696142</v>
      </c>
      <c r="F4">
        <f ca="1">Distances!F4/80</f>
        <v>0.53506950087296301</v>
      </c>
      <c r="G4">
        <f>Distances!G4/80</f>
        <v>0</v>
      </c>
    </row>
    <row r="5" spans="1:7" x14ac:dyDescent="0.25">
      <c r="A5">
        <f ca="1">Distances!A5/80</f>
        <v>0.8536509131335992</v>
      </c>
      <c r="B5">
        <f ca="1">Distances!B5/80</f>
        <v>1.1804586137665907</v>
      </c>
      <c r="C5">
        <f ca="1">Distances!C5/80</f>
        <v>1.2702317570730994</v>
      </c>
      <c r="D5">
        <f ca="1">Distances!D5/80</f>
        <v>1.0135715305696142</v>
      </c>
      <c r="E5">
        <f ca="1">Distances!E5/80</f>
        <v>0</v>
      </c>
      <c r="F5">
        <f ca="1">Distances!F5/80</f>
        <v>0.8536509131335992</v>
      </c>
      <c r="G5">
        <f>Distances!G5/80</f>
        <v>0</v>
      </c>
    </row>
    <row r="6" spans="1:7" x14ac:dyDescent="0.25">
      <c r="A6">
        <f>Distances!A6/80</f>
        <v>0</v>
      </c>
      <c r="B6">
        <f ca="1">Distances!B6/80</f>
        <v>0.53539937053545983</v>
      </c>
      <c r="C6">
        <f ca="1">Distances!C6/80</f>
        <v>0.43019959682713804</v>
      </c>
      <c r="D6">
        <f ca="1">Distances!D6/80</f>
        <v>0.53506950087296301</v>
      </c>
      <c r="E6">
        <f ca="1">Distances!E6/80</f>
        <v>0.8536509131335992</v>
      </c>
      <c r="F6">
        <f>Distances!F6/80</f>
        <v>0</v>
      </c>
      <c r="G6">
        <f>Distances!G6/80</f>
        <v>0</v>
      </c>
    </row>
    <row r="7" spans="1:7" x14ac:dyDescent="0.25">
      <c r="A7">
        <f>Distances!A7/80</f>
        <v>0</v>
      </c>
      <c r="B7">
        <f>Distances!B7/80</f>
        <v>0</v>
      </c>
      <c r="C7">
        <f>Distances!C7/80</f>
        <v>0</v>
      </c>
      <c r="D7">
        <f>Distances!D7/80</f>
        <v>0</v>
      </c>
      <c r="E7">
        <f>Distances!E7/80</f>
        <v>0</v>
      </c>
      <c r="F7">
        <f>Distances!F7/80</f>
        <v>0</v>
      </c>
      <c r="G7">
        <f>Distances!G7/80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636C-B1F2-40ED-AFFD-CEAECA9A3EA3}">
  <sheetPr>
    <tabColor theme="8"/>
  </sheetPr>
  <dimension ref="A1:E5"/>
  <sheetViews>
    <sheetView workbookViewId="0">
      <selection activeCell="G4" sqref="G4"/>
    </sheetView>
  </sheetViews>
  <sheetFormatPr defaultRowHeight="15" x14ac:dyDescent="0.25"/>
  <sheetData>
    <row r="1" spans="1:5" x14ac:dyDescent="0.25">
      <c r="A1">
        <f ca="1">IF(RAND()&lt;'1D'!$P$15,1,0)</f>
        <v>0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0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0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DF46-A5F5-411E-9E65-0CD84739E551}">
  <sheetPr>
    <tabColor theme="8"/>
  </sheetPr>
  <dimension ref="A1:E5"/>
  <sheetViews>
    <sheetView workbookViewId="0">
      <selection activeCell="I33" sqref="I33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0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1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196F-B2E4-4597-BD06-5E39E2E8AD11}">
  <sheetPr>
    <tabColor theme="8"/>
  </sheetPr>
  <dimension ref="A1:E5"/>
  <sheetViews>
    <sheetView workbookViewId="0">
      <selection activeCell="I1" sqref="I1"/>
    </sheetView>
  </sheetViews>
  <sheetFormatPr defaultRowHeight="15" x14ac:dyDescent="0.25"/>
  <sheetData>
    <row r="1" spans="1:5" x14ac:dyDescent="0.25">
      <c r="A1">
        <f ca="1">IF(RAND()&lt;'1D'!$P$15,1,0)</f>
        <v>1</v>
      </c>
      <c r="B1">
        <f ca="1">IF(RAND()&lt;'1D'!$P$15,1,0)</f>
        <v>1</v>
      </c>
      <c r="C1">
        <f ca="1">IF(RAND()&lt;'1D'!$P$15,1,0)</f>
        <v>1</v>
      </c>
      <c r="D1">
        <f ca="1">IF(RAND()&lt;'1D'!$P$15,1,0)</f>
        <v>1</v>
      </c>
      <c r="E1">
        <f ca="1">IF(RAND()&lt;'1D'!$P$15,1,0)</f>
        <v>1</v>
      </c>
    </row>
    <row r="2" spans="1:5" x14ac:dyDescent="0.25">
      <c r="A2">
        <f ca="1">IF(RAND()&lt;'1D'!$P$15,1,0)</f>
        <v>1</v>
      </c>
      <c r="B2">
        <f ca="1">IF(RAND()&lt;'1D'!$P$15,1,0)</f>
        <v>1</v>
      </c>
      <c r="C2">
        <f ca="1">IF(RAND()&lt;'1D'!$P$15,1,0)</f>
        <v>1</v>
      </c>
      <c r="D2">
        <f ca="1">IF(RAND()&lt;'1D'!$P$15,1,0)</f>
        <v>1</v>
      </c>
      <c r="E2">
        <f ca="1">IF(RAND()&lt;'1D'!$P$15,1,0)</f>
        <v>1</v>
      </c>
    </row>
    <row r="3" spans="1:5" x14ac:dyDescent="0.25">
      <c r="A3">
        <f ca="1">IF(RAND()&lt;'1D'!$P$15,1,0)</f>
        <v>1</v>
      </c>
      <c r="B3">
        <f ca="1">IF(RAND()&lt;'1D'!$P$15,1,0)</f>
        <v>1</v>
      </c>
      <c r="C3">
        <f ca="1">IF(RAND()&lt;'1D'!$P$15,1,0)</f>
        <v>1</v>
      </c>
      <c r="D3">
        <f ca="1">IF(RAND()&lt;'1D'!$P$15,1,0)</f>
        <v>1</v>
      </c>
      <c r="E3">
        <f ca="1">IF(RAND()&lt;'1D'!$P$15,1,0)</f>
        <v>1</v>
      </c>
    </row>
    <row r="4" spans="1:5" x14ac:dyDescent="0.25">
      <c r="A4">
        <f ca="1">IF(RAND()&lt;'1D'!$P$15,1,0)</f>
        <v>0</v>
      </c>
      <c r="B4">
        <f ca="1">IF(RAND()&lt;'1D'!$P$15,1,0)</f>
        <v>1</v>
      </c>
      <c r="C4">
        <f ca="1">IF(RAND()&lt;'1D'!$P$15,1,0)</f>
        <v>1</v>
      </c>
      <c r="D4">
        <f ca="1">IF(RAND()&lt;'1D'!$P$15,1,0)</f>
        <v>1</v>
      </c>
      <c r="E4">
        <f ca="1">IF(RAND()&lt;'1D'!$P$15,1,0)</f>
        <v>1</v>
      </c>
    </row>
    <row r="5" spans="1:5" x14ac:dyDescent="0.25">
      <c r="A5">
        <f ca="1">IF(RAND()&lt;'1D'!$P$15,1,0)</f>
        <v>1</v>
      </c>
      <c r="B5">
        <f ca="1">IF(RAND()&lt;'1D'!$P$15,1,0)</f>
        <v>1</v>
      </c>
      <c r="C5">
        <f ca="1">IF(RAND()&lt;'1D'!$P$15,1,0)</f>
        <v>1</v>
      </c>
      <c r="D5">
        <f ca="1">IF(RAND()&lt;'1D'!$P$15,1,0)</f>
        <v>1</v>
      </c>
      <c r="E5">
        <f ca="1">IF(RAND()&lt;'1D'!$P$15,1,0)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16</vt:i4>
      </vt:variant>
    </vt:vector>
  </HeadingPairs>
  <TitlesOfParts>
    <vt:vector size="22" baseType="lpstr">
      <vt:lpstr>1D</vt:lpstr>
      <vt:lpstr>Distances</vt:lpstr>
      <vt:lpstr>Times</vt:lpstr>
      <vt:lpstr>HorseTrailer</vt:lpstr>
      <vt:lpstr>HorseStore</vt:lpstr>
      <vt:lpstr>TrailerStore</vt:lpstr>
      <vt:lpstr>AverageUnload</vt:lpstr>
      <vt:lpstr>Demand</vt:lpstr>
      <vt:lpstr>DistanceCost</vt:lpstr>
      <vt:lpstr>Distances</vt:lpstr>
      <vt:lpstr>Horses</vt:lpstr>
      <vt:lpstr>HorseStore</vt:lpstr>
      <vt:lpstr>HorseTrailer</vt:lpstr>
      <vt:lpstr>Locations</vt:lpstr>
      <vt:lpstr>PalletCapacity</vt:lpstr>
      <vt:lpstr>Stores</vt:lpstr>
      <vt:lpstr>TimeCost</vt:lpstr>
      <vt:lpstr>Times</vt:lpstr>
      <vt:lpstr>Trailers</vt:lpstr>
      <vt:lpstr>TrailerStore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2020-03-30T16:12:31Z</dcterms:modified>
</cp:coreProperties>
</file>