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reat\Google Drive\University\2020\Industrial Project 498\Exact Model Implementation\"/>
    </mc:Choice>
  </mc:AlternateContent>
  <xr:revisionPtr revIDLastSave="0" documentId="13_ncr:1_{831BDFE4-877E-41FD-AFF7-CB976F0EA3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D" sheetId="3" r:id="rId1"/>
    <sheet name="Distances" sheetId="1" r:id="rId2"/>
    <sheet name="Times" sheetId="4" r:id="rId3"/>
    <sheet name="HorseTrailer" sheetId="2" r:id="rId4"/>
    <sheet name="HorseStore" sheetId="5" r:id="rId5"/>
    <sheet name="TrailerStore" sheetId="6" r:id="rId6"/>
  </sheets>
  <definedNames>
    <definedName name="AverageUnload">'1D'!$L$2:$L$7</definedName>
    <definedName name="Demand">'1D'!$I$2:$I$7</definedName>
    <definedName name="DistanceCost">'1D'!$B$2:$B$5</definedName>
    <definedName name="Distances">Distances!$A$1:$F$6</definedName>
    <definedName name="Horses">'1D'!$A$2:$A$5</definedName>
    <definedName name="HorseStore">HorseStore!$A$1:$D$4</definedName>
    <definedName name="HorseTrailer">HorseTrailer!$A$1:$D$4</definedName>
    <definedName name="Locations">'1D'!$F$2:$F$7</definedName>
    <definedName name="PalletCapacity">'1D'!$E$2:$E$5</definedName>
    <definedName name="Stores">'1D'!$F$3:$F$6</definedName>
    <definedName name="TimeCost">'1D'!$C$2:$C$5</definedName>
    <definedName name="Times">Times!$A$1:$F$6</definedName>
    <definedName name="Trailers">'1D'!$D$2:$D$5</definedName>
    <definedName name="TrailerStore">TrailerStore!$A$1:$D$4</definedName>
    <definedName name="WindowEnd">'1D'!$K$2:$K$7</definedName>
    <definedName name="WindowStart">'1D'!$J$2:$J$7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2" i="3" l="1"/>
  <c r="I1" i="2" l="1" a="1"/>
  <c r="I1" i="2" s="1"/>
  <c r="B1" i="1" l="1"/>
  <c r="C1" i="1"/>
  <c r="D1" i="1"/>
  <c r="E1" i="1"/>
  <c r="F1" i="1"/>
  <c r="A2" i="1"/>
  <c r="A3" i="1"/>
  <c r="A4" i="1"/>
  <c r="A5" i="1"/>
  <c r="A6" i="1"/>
  <c r="A7" i="1"/>
  <c r="B7" i="1"/>
  <c r="C7" i="1"/>
  <c r="D7" i="1"/>
  <c r="E7" i="1"/>
  <c r="F7" i="1"/>
  <c r="G7" i="1"/>
  <c r="B2" i="1"/>
  <c r="C2" i="1"/>
  <c r="D2" i="1"/>
  <c r="E2" i="1"/>
  <c r="F2" i="1"/>
  <c r="B3" i="1"/>
  <c r="C3" i="1"/>
  <c r="D3" i="1"/>
  <c r="E3" i="1"/>
  <c r="F3" i="1"/>
  <c r="B4" i="1"/>
  <c r="C4" i="1"/>
  <c r="D4" i="1"/>
  <c r="E4" i="1"/>
  <c r="F4" i="1"/>
  <c r="B5" i="1"/>
  <c r="C5" i="1"/>
  <c r="D5" i="1"/>
  <c r="E5" i="1"/>
  <c r="F5" i="1"/>
  <c r="P20" i="3" l="1"/>
  <c r="N5" i="6" l="1"/>
  <c r="M5" i="6"/>
  <c r="L5" i="6"/>
  <c r="K5" i="6"/>
  <c r="J5" i="6"/>
  <c r="N4" i="6"/>
  <c r="M4" i="6"/>
  <c r="L4" i="6"/>
  <c r="K4" i="6"/>
  <c r="J4" i="6"/>
  <c r="N3" i="6"/>
  <c r="M3" i="6"/>
  <c r="L3" i="6"/>
  <c r="K3" i="6"/>
  <c r="J3" i="6"/>
  <c r="N2" i="6"/>
  <c r="M2" i="6"/>
  <c r="L2" i="6"/>
  <c r="K2" i="6"/>
  <c r="J2" i="6"/>
  <c r="N1" i="6"/>
  <c r="M1" i="6"/>
  <c r="L1" i="6"/>
  <c r="K1" i="6"/>
  <c r="J1" i="6"/>
  <c r="J2" i="5"/>
  <c r="K2" i="5"/>
  <c r="L2" i="5"/>
  <c r="M2" i="5"/>
  <c r="N2" i="5"/>
  <c r="J3" i="5"/>
  <c r="K3" i="5"/>
  <c r="L3" i="5"/>
  <c r="M3" i="5"/>
  <c r="N3" i="5"/>
  <c r="J4" i="5"/>
  <c r="K4" i="5"/>
  <c r="L4" i="5"/>
  <c r="M4" i="5"/>
  <c r="N4" i="5"/>
  <c r="J5" i="5"/>
  <c r="K5" i="5"/>
  <c r="L5" i="5"/>
  <c r="M5" i="5"/>
  <c r="N5" i="5"/>
  <c r="K1" i="5"/>
  <c r="L1" i="5"/>
  <c r="M1" i="5"/>
  <c r="N1" i="5"/>
  <c r="J1" i="5"/>
  <c r="F2" i="4"/>
  <c r="G2" i="1"/>
  <c r="G2" i="4" s="1"/>
  <c r="F3" i="4"/>
  <c r="G3" i="1"/>
  <c r="G3" i="4" s="1"/>
  <c r="F4" i="4"/>
  <c r="G4" i="1"/>
  <c r="G4" i="4" s="1"/>
  <c r="F5" i="4"/>
  <c r="G5" i="1"/>
  <c r="G5" i="4" s="1"/>
  <c r="F6" i="1"/>
  <c r="F6" i="4" s="1"/>
  <c r="G6" i="1"/>
  <c r="G6" i="4" s="1"/>
  <c r="F7" i="4"/>
  <c r="G7" i="4"/>
  <c r="G1" i="1"/>
  <c r="G1" i="4" s="1"/>
  <c r="F1" i="4"/>
  <c r="B2" i="4"/>
  <c r="C2" i="4"/>
  <c r="D2" i="4"/>
  <c r="E2" i="4"/>
  <c r="B3" i="4"/>
  <c r="C3" i="4"/>
  <c r="D3" i="4"/>
  <c r="E3" i="4"/>
  <c r="B4" i="4"/>
  <c r="C4" i="4"/>
  <c r="D4" i="4"/>
  <c r="E4" i="4"/>
  <c r="B5" i="4"/>
  <c r="C5" i="4"/>
  <c r="D5" i="4"/>
  <c r="E5" i="4"/>
  <c r="B6" i="1"/>
  <c r="B6" i="4" s="1"/>
  <c r="C6" i="1"/>
  <c r="C6" i="4" s="1"/>
  <c r="D6" i="1"/>
  <c r="D6" i="4" s="1"/>
  <c r="E6" i="1"/>
  <c r="E6" i="4" s="1"/>
  <c r="B7" i="4"/>
  <c r="C7" i="4"/>
  <c r="D7" i="4"/>
  <c r="E7" i="4"/>
  <c r="E1" i="4"/>
  <c r="D1" i="4"/>
  <c r="C1" i="4"/>
  <c r="B1" i="4"/>
  <c r="A2" i="4"/>
  <c r="A3" i="4"/>
  <c r="A4" i="4"/>
  <c r="A5" i="4"/>
  <c r="A6" i="4"/>
  <c r="A7" i="4"/>
  <c r="A1" i="1"/>
  <c r="A1" i="4" s="1"/>
  <c r="U2" i="3" a="1"/>
  <c r="U2" i="3" s="1"/>
  <c r="T2" i="3" a="1"/>
  <c r="T2" i="3" s="1"/>
  <c r="S2" i="3" a="1"/>
  <c r="S2" i="3" s="1"/>
  <c r="P7" i="3" l="1"/>
  <c r="P6" i="3"/>
  <c r="K4" i="3"/>
  <c r="K5" i="3"/>
  <c r="K6" i="3"/>
  <c r="K3" i="3"/>
  <c r="Y3" i="3"/>
  <c r="Y4" i="3"/>
  <c r="Y5" i="3"/>
  <c r="Y6" i="3"/>
  <c r="P17" i="3"/>
  <c r="X2" i="3" s="1" a="1"/>
  <c r="X2" i="3" s="1"/>
  <c r="V2" i="3" a="1"/>
  <c r="V2" i="3" s="1"/>
  <c r="Z2" i="3" l="1" a="1"/>
  <c r="Z2" i="3" s="1"/>
  <c r="P21" i="3"/>
  <c r="P18" i="3"/>
  <c r="P1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<sst xmlns="http://schemas.openxmlformats.org/spreadsheetml/2006/main" count="54" uniqueCount="47">
  <si>
    <t>Demand</t>
  </si>
  <si>
    <t>WindowStart</t>
  </si>
  <si>
    <t>WindowEnd</t>
  </si>
  <si>
    <t>Distance Cost</t>
  </si>
  <si>
    <t>Time Cost</t>
  </si>
  <si>
    <t>Trailer</t>
  </si>
  <si>
    <t>Horse</t>
  </si>
  <si>
    <t>Location</t>
  </si>
  <si>
    <t>SP1</t>
  </si>
  <si>
    <t>SP2</t>
  </si>
  <si>
    <t>SP3</t>
  </si>
  <si>
    <t>SP4</t>
  </si>
  <si>
    <t>C 1</t>
  </si>
  <si>
    <t>C 2</t>
  </si>
  <si>
    <t>C 3</t>
  </si>
  <si>
    <t>C 4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</si>
  <si>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</si>
  <si>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</si>
  <si>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</si>
  <si>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</si>
  <si>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</si>
  <si>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</si>
  <si>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</si>
  <si>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</si>
  <si>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Max Trailer Capacity</t>
  </si>
  <si>
    <t>Min Trailer Capacity</t>
  </si>
  <si>
    <t>Number of vehicles</t>
  </si>
  <si>
    <t>Randomisation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</si>
  <si>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</si>
  <si>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</si>
  <si>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</si>
  <si>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</si>
  <si>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</si>
  <si>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</si>
  <si>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</si>
  <si>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</si>
  <si>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</si>
  <si>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Unload time</t>
  </si>
  <si>
    <t>Copy data from these cells and paste their values on the left</t>
  </si>
  <si>
    <t>Distance cost</t>
  </si>
  <si>
    <t>Time cost</t>
  </si>
  <si>
    <t>Capacity</t>
  </si>
  <si>
    <t>Do capacity before demand</t>
  </si>
  <si>
    <t>Random</t>
  </si>
  <si>
    <t>Store Compatability Chance</t>
  </si>
  <si>
    <t>Random Total Demand</t>
  </si>
  <si>
    <t>Selected Total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</si>
</sst>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9" fontId="0" fillId="0" borderId="0" xfId="0" applyNumberFormat="1"/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'1D'!$G$2:$G$8</c:f>
              <c:numCache>
                <c:formatCode>General</c:formatCode>
                <c:ptCount val="7"/>
                <c:pt idx="0">
                  <c:v>0</c:v>
                </c:pt>
                <c:pt idx="1">
                  <c:v>94.85061867871913</c:v>
                </c:pt>
                <c:pt idx="2">
                  <c:v>-0.2103037785380053</c:v>
                </c:pt>
                <c:pt idx="3">
                  <c:v>-18.672639157075537</c:v>
                </c:pt>
                <c:pt idx="4">
                  <c:v>-2.1329900273317435</c:v>
                </c:pt>
                <c:pt idx="5">
                  <c:v>0</c:v>
                </c:pt>
              </c:numCache>
            </c:numRef>
          </c:xVal>
          <c:yVal>
            <c:numRef>
              <c:f>'1D'!$H$2:$H$8</c:f>
              <c:numCache>
                <c:formatCode>General</c:formatCode>
                <c:ptCount val="7"/>
                <c:pt idx="0">
                  <c:v>0</c:v>
                </c:pt>
                <c:pt idx="1">
                  <c:v>93.536522194187853</c:v>
                </c:pt>
                <c:pt idx="2">
                  <c:v>83.704821264715619</c:v>
                </c:pt>
                <c:pt idx="3">
                  <c:v>-24.697488859229949</c:v>
                </c:pt>
                <c:pt idx="4">
                  <c:v>-81.608495315546605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12</xdr:row>
      <xdr:rowOff>14286</xdr:rowOff>
    </xdr:from>
    <xdr:to>
      <xdr:col>10</xdr:col>
      <xdr:colOff>704850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Z21"/>
  <sheetViews>
    <sheetView tabSelected="1" workbookViewId="0">
      <selection activeCell="K11" sqref="K11"/>
    </sheetView>
  </sheetViews>
  <sheetFormatPr defaultRowHeight="15" x14ac:dyDescent="0.25"/>
  <cols>
    <col min="1" max="1" width="6.140625" bestFit="1" customWidth="1"/>
    <col min="2" max="2" width="12.85546875" bestFit="1" customWidth="1"/>
    <col min="3" max="3" width="9.7109375" style="2" bestFit="1" customWidth="1"/>
    <col min="4" max="4" width="6.7109375" bestFit="1" customWidth="1"/>
    <col min="5" max="5" width="8.42578125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3" max="13" width="7.140625" customWidth="1"/>
    <col min="15" max="15" width="19.140625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6" x14ac:dyDescent="0.25">
      <c r="A1" s="3" t="s">
        <v>6</v>
      </c>
      <c r="B1" s="1" t="s">
        <v>3</v>
      </c>
      <c r="C1" s="4" t="s">
        <v>4</v>
      </c>
      <c r="D1" s="3" t="s">
        <v>5</v>
      </c>
      <c r="E1" s="4" t="s">
        <v>41</v>
      </c>
      <c r="F1" s="3" t="s">
        <v>7</v>
      </c>
      <c r="G1" s="1" t="s">
        <v>19</v>
      </c>
      <c r="H1" s="1" t="s">
        <v>20</v>
      </c>
      <c r="I1" s="1" t="s">
        <v>0</v>
      </c>
      <c r="J1" s="1" t="s">
        <v>1</v>
      </c>
      <c r="K1" s="1" t="s">
        <v>2</v>
      </c>
      <c r="L1" s="1" t="s">
        <v>17</v>
      </c>
      <c r="O1" s="3" t="s">
        <v>28</v>
      </c>
      <c r="R1" s="3" t="s">
        <v>27</v>
      </c>
      <c r="S1" t="s">
        <v>39</v>
      </c>
      <c r="T1" t="s">
        <v>40</v>
      </c>
      <c r="U1" t="s">
        <v>41</v>
      </c>
      <c r="V1" t="s">
        <v>19</v>
      </c>
      <c r="W1" t="s">
        <v>20</v>
      </c>
      <c r="X1" t="s">
        <v>0</v>
      </c>
      <c r="Y1" t="s">
        <v>1</v>
      </c>
      <c r="Z1" t="s">
        <v>37</v>
      </c>
    </row>
    <row r="2" spans="1:26" ht="15" customHeight="1" x14ac:dyDescent="0.25">
      <c r="A2" t="s">
        <v>8</v>
      </c>
      <c r="B2">
        <v>1.4108869644745192</v>
      </c>
      <c r="C2" s="2">
        <v>10.466824461571461</v>
      </c>
      <c r="D2" t="s">
        <v>12</v>
      </c>
      <c r="E2" s="2">
        <v>19</v>
      </c>
      <c r="F2" t="s">
        <v>16</v>
      </c>
      <c r="G2">
        <v>0</v>
      </c>
      <c r="H2">
        <v>0</v>
      </c>
      <c r="I2">
        <v>0</v>
      </c>
      <c r="J2">
        <v>0</v>
      </c>
      <c r="K2">
        <v>24</v>
      </c>
      <c r="L2">
        <v>6.6933480232292925E-2</v>
      </c>
      <c r="O2" s="1" t="s">
        <v>23</v>
      </c>
      <c r="P2">
        <v>4</v>
      </c>
      <c r="R2" s="7" t="s">
        <v>38</v>
      </c>
      <c r="S2" cm="1">
        <f t="array" aca="1" ref="S2:S5" ca="1">_xlfn.RANDARRAY(P8,1,P10,P9,FALSE)</f>
        <v>1.3551467701322684</v>
      </c>
      <c r="T2" cm="1">
        <f t="array" aca="1" ref="T2:T5" ca="1">_xlfn.RANDARRAY(P8,1,P12,P11,FALSE)</f>
        <v>14.167685606021383</v>
      </c>
      <c r="U2" cm="1">
        <f t="array" aca="1" ref="U2:U5" ca="1">_xlfn.RANDARRAY(P8,1,P14,P13,TRUE)</f>
        <v>21</v>
      </c>
      <c r="V2" cm="1">
        <f t="array" aca="1" ref="V2:W5" ca="1">_xlfn.RANDARRAY(P2,2,P4,P3,FALSE)</f>
        <v>-13.429261586659877</v>
      </c>
      <c r="W2">
        <f ca="1"/>
        <v>-5.2528979608040487</v>
      </c>
      <c r="X2" cm="1">
        <f t="array" aca="1" ref="X2:X5" ca="1">_xlfn.RANDARRAY(P2,1,0,ROUNDUP((P17/P2),0),TRUE)</f>
        <v>19</v>
      </c>
      <c r="Y2">
        <f ca="1">IF(RAND()&lt;$P$5,RANDBETWEEN(5,23), 0)</f>
        <v>23</v>
      </c>
      <c r="Z2" cm="1">
        <f t="array" aca="1" ref="Z2:Z6" ca="1">_xlfn.RANDARRAY(P2+1,1,P7,P6,FALSE)</f>
        <v>2.4868013390573679E-2</v>
      </c>
    </row>
    <row r="3" spans="1:26" x14ac:dyDescent="0.25">
      <c r="A3" t="s">
        <v>9</v>
      </c>
      <c r="B3">
        <v>0.70997465301724527</v>
      </c>
      <c r="C3" s="2">
        <v>14.351251265515604</v>
      </c>
      <c r="D3" t="s">
        <v>13</v>
      </c>
      <c r="E3" s="2">
        <v>27</v>
      </c>
      <c r="F3">
        <v>1</v>
      </c>
      <c r="G3">
        <v>94.85061867871913</v>
      </c>
      <c r="H3">
        <v>93.536522194187853</v>
      </c>
      <c r="I3">
        <v>13</v>
      </c>
      <c r="J3">
        <v>0</v>
      </c>
      <c r="K3">
        <f>IF(J3=0,24,J3+1)</f>
        <v>24</v>
      </c>
      <c r="L3">
        <v>4.2463922623983519E-2</v>
      </c>
      <c r="O3" s="1" t="s">
        <v>21</v>
      </c>
      <c r="P3">
        <v>100</v>
      </c>
      <c r="R3" s="7"/>
      <c r="S3">
        <f ca="1"/>
        <v>0.73018405632085615</v>
      </c>
      <c r="T3">
        <f ca="1"/>
        <v>8.2127406953329345</v>
      </c>
      <c r="U3">
        <f ca="1"/>
        <v>23</v>
      </c>
      <c r="V3">
        <f ca="1"/>
        <v>74.42547922050089</v>
      </c>
      <c r="W3">
        <f ca="1"/>
        <v>-85.978465892138772</v>
      </c>
      <c r="X3">
        <f ca="1"/>
        <v>23</v>
      </c>
      <c r="Y3">
        <f ca="1">IF(RAND()&lt;$P$5,RANDBETWEEN(5,23), 0)</f>
        <v>18</v>
      </c>
      <c r="Z3">
        <f ca="1"/>
        <v>8.080549187618849E-2</v>
      </c>
    </row>
    <row r="4" spans="1:26" x14ac:dyDescent="0.25">
      <c r="A4" t="s">
        <v>10</v>
      </c>
      <c r="B4">
        <v>0.92998651893331719</v>
      </c>
      <c r="C4" s="2">
        <v>9.964938316155397</v>
      </c>
      <c r="D4" t="s">
        <v>14</v>
      </c>
      <c r="E4" s="2">
        <v>30</v>
      </c>
      <c r="F4">
        <v>2</v>
      </c>
      <c r="G4">
        <v>-0.2103037785380053</v>
      </c>
      <c r="H4">
        <v>83.704821264715619</v>
      </c>
      <c r="I4">
        <v>15</v>
      </c>
      <c r="J4">
        <v>0</v>
      </c>
      <c r="K4">
        <f t="shared" ref="K4:K6" si="0">IF(J4=0,24,J4+1)</f>
        <v>24</v>
      </c>
      <c r="L4">
        <v>3.0390400379582572E-2</v>
      </c>
      <c r="O4" s="1" t="s">
        <v>22</v>
      </c>
      <c r="P4">
        <v>-100</v>
      </c>
      <c r="R4" s="7"/>
      <c r="S4">
        <f ca="1"/>
        <v>0.77182223908227132</v>
      </c>
      <c r="T4">
        <f ca="1"/>
        <v>14.841403826168801</v>
      </c>
      <c r="U4">
        <f ca="1"/>
        <v>30</v>
      </c>
      <c r="V4">
        <f ca="1"/>
        <v>-61.195615158056512</v>
      </c>
      <c r="W4">
        <f ca="1"/>
        <v>44.140103273428792</v>
      </c>
      <c r="X4">
        <f ca="1"/>
        <v>7</v>
      </c>
      <c r="Y4">
        <f ca="1">IF(RAND()&lt;$P$5,RANDBETWEEN(5,23), 0)</f>
        <v>0</v>
      </c>
      <c r="Z4">
        <f ca="1"/>
        <v>4.0028365374568914E-2</v>
      </c>
    </row>
    <row r="5" spans="1:26" x14ac:dyDescent="0.25">
      <c r="A5" t="s">
        <v>11</v>
      </c>
      <c r="B5">
        <v>0.84746752706073192</v>
      </c>
      <c r="C5" s="2">
        <v>11.92318614286938</v>
      </c>
      <c r="D5" t="s">
        <v>15</v>
      </c>
      <c r="E5" s="2">
        <v>26</v>
      </c>
      <c r="F5">
        <v>3</v>
      </c>
      <c r="G5">
        <v>-18.672639157075537</v>
      </c>
      <c r="H5">
        <v>-24.697488859229949</v>
      </c>
      <c r="I5">
        <v>22</v>
      </c>
      <c r="J5">
        <v>0</v>
      </c>
      <c r="K5">
        <f t="shared" si="0"/>
        <v>24</v>
      </c>
      <c r="L5">
        <v>9.7495642213041023E-2</v>
      </c>
      <c r="O5" s="1" t="s">
        <v>34</v>
      </c>
      <c r="P5" s="5">
        <v>0.33</v>
      </c>
      <c r="R5" s="7"/>
      <c r="S5">
        <f ca="1"/>
        <v>0.76868625894159037</v>
      </c>
      <c r="T5">
        <f ca="1"/>
        <v>14.258366315868008</v>
      </c>
      <c r="U5">
        <f ca="1"/>
        <v>18</v>
      </c>
      <c r="V5">
        <f ca="1"/>
        <v>-80.812566562183633</v>
      </c>
      <c r="W5">
        <f ca="1"/>
        <v>-32.383968809230126</v>
      </c>
      <c r="X5">
        <f ca="1"/>
        <v>19</v>
      </c>
      <c r="Y5">
        <f ca="1">IF(RAND()&lt;$P$5,RANDBETWEEN(5,23), 0)</f>
        <v>0</v>
      </c>
      <c r="Z5">
        <f ca="1"/>
        <v>0.13944615272789498</v>
      </c>
    </row>
    <row r="6" spans="1:26" x14ac:dyDescent="0.25">
      <c r="F6">
        <v>4</v>
      </c>
      <c r="G6">
        <v>-2.1329900273317435</v>
      </c>
      <c r="H6">
        <v>-81.608495315546605</v>
      </c>
      <c r="I6">
        <v>8</v>
      </c>
      <c r="J6">
        <v>0</v>
      </c>
      <c r="K6">
        <f t="shared" si="0"/>
        <v>24</v>
      </c>
      <c r="L6">
        <v>0.10953055508434195</v>
      </c>
      <c r="O6" s="1" t="s">
        <v>36</v>
      </c>
      <c r="P6">
        <f>10/60</f>
        <v>0.16666666666666666</v>
      </c>
      <c r="R6" s="7"/>
      <c r="Y6">
        <f ca="1">IF(RAND()&lt;$P$5,RANDBETWEEN(5,23), 0)</f>
        <v>9</v>
      </c>
      <c r="Z6">
        <f ca="1"/>
        <v>5.6490880638221469E-2</v>
      </c>
    </row>
    <row r="7" spans="1:26" x14ac:dyDescent="0.25">
      <c r="F7" t="s">
        <v>18</v>
      </c>
      <c r="G7">
        <v>0</v>
      </c>
      <c r="H7">
        <v>0</v>
      </c>
      <c r="I7">
        <v>0</v>
      </c>
      <c r="J7">
        <v>0</v>
      </c>
      <c r="K7">
        <v>24</v>
      </c>
      <c r="L7">
        <v>0</v>
      </c>
      <c r="O7" s="1" t="s">
        <v>35</v>
      </c>
      <c r="P7">
        <f>1/60</f>
        <v>1.6666666666666666E-2</v>
      </c>
      <c r="R7" t="s">
        <v>42</v>
      </c>
    </row>
    <row r="8" spans="1:26" x14ac:dyDescent="0.25">
      <c r="O8" s="1" t="s">
        <v>26</v>
      </c>
      <c r="P8">
        <v>4</v>
      </c>
    </row>
    <row r="9" spans="1:26" x14ac:dyDescent="0.25">
      <c r="O9" s="1" t="s">
        <v>31</v>
      </c>
      <c r="P9">
        <v>1.5</v>
      </c>
    </row>
    <row r="10" spans="1:26" x14ac:dyDescent="0.25">
      <c r="O10" s="1" t="s">
        <v>30</v>
      </c>
      <c r="P10">
        <v>0.7</v>
      </c>
    </row>
    <row r="11" spans="1:26" x14ac:dyDescent="0.25">
      <c r="O11" s="1" t="s">
        <v>32</v>
      </c>
      <c r="P11">
        <v>15</v>
      </c>
    </row>
    <row r="12" spans="1:26" x14ac:dyDescent="0.25">
      <c r="O12" s="1" t="s">
        <v>33</v>
      </c>
      <c r="P12">
        <v>7</v>
      </c>
    </row>
    <row r="13" spans="1:26" x14ac:dyDescent="0.25">
      <c r="O13" s="1" t="s">
        <v>24</v>
      </c>
      <c r="P13">
        <v>30</v>
      </c>
    </row>
    <row r="14" spans="1:26" x14ac:dyDescent="0.25">
      <c r="O14" s="1" t="s">
        <v>25</v>
      </c>
      <c r="P14">
        <v>16</v>
      </c>
    </row>
    <row r="15" spans="1:26" x14ac:dyDescent="0.25">
      <c r="O15" s="1" t="s">
        <v>44</v>
      </c>
      <c r="P15" s="6">
        <v>0.95</v>
      </c>
    </row>
    <row r="17" spans="15:16" x14ac:dyDescent="0.25">
      <c r="O17" s="1" t="s">
        <v>29</v>
      </c>
      <c r="P17">
        <f>SUM(E:E)</f>
        <v>102</v>
      </c>
    </row>
    <row r="18" spans="15:16" x14ac:dyDescent="0.25">
      <c r="O18" s="1" t="s">
        <v>45</v>
      </c>
      <c r="P18">
        <f ca="1">SUM(_xlfn.ANCHORARRAY(X2))</f>
        <v>68</v>
      </c>
    </row>
    <row r="19" spans="15:16" x14ac:dyDescent="0.25">
      <c r="P19" s="5">
        <f ca="1">P18/P17</f>
        <v>0.66666666666666663</v>
      </c>
    </row>
    <row r="20" spans="15:16" x14ac:dyDescent="0.25">
      <c r="O20" s="1" t="s">
        <v>46</v>
      </c>
      <c r="P20">
        <f>SUM(I:I)</f>
        <v>58</v>
      </c>
    </row>
    <row r="21" spans="15:16" x14ac:dyDescent="0.25">
      <c r="P21" s="5">
        <f>P20/P17</f>
        <v>0.56862745098039214</v>
      </c>
    </row>
  </sheetData>
  <mergeCells count="1">
    <mergeCell ref="R2:R6"/>
  </mergeCells>
  <conditionalFormatting sqref="P19">
    <cfRule type="cellIs" dxfId="0" priority="1" operator="greaterThan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G7"/>
  <sheetViews>
    <sheetView workbookViewId="0">
      <selection activeCell="B6" sqref="B6"/>
    </sheetView>
  </sheetViews>
  <sheetFormatPr defaultRowHeight="15" x14ac:dyDescent="0.25"/>
  <sheetData>
    <row r="1" spans="1:7" x14ac:dyDescent="0.25">
      <c r="A1">
        <f>SQRT(('1D'!$G$2-'1D'!$G2)^2+('1D'!$H$2-'1D'!$H2)^2)</f>
        <v>0</v>
      </c>
      <c r="B1">
        <f>SQRT(('1D'!$G$3-'1D'!$G2)^2+('1D'!$H$3-'1D'!$H2)^2)</f>
        <v>133.21306560514091</v>
      </c>
      <c r="C1">
        <f>SQRT(('1D'!$G$4-'1D'!$G2)^2+('1D'!$H$4-'1D'!$H2)^2)</f>
        <v>83.705085452660853</v>
      </c>
      <c r="D1">
        <f>SQRT(('1D'!$G$5-'1D'!$G2)^2+('1D'!$H$5-'1D'!$H2)^2)</f>
        <v>30.961805648930394</v>
      </c>
      <c r="E1">
        <f>SQRT(('1D'!$G$6-'1D'!$G2)^2+('1D'!$H$6-'1D'!$H2)^2)</f>
        <v>81.636365390212518</v>
      </c>
      <c r="F1">
        <f>SQRT(('1D'!$G$7-'1D'!$G2)^2+('1D'!$H$7-'1D'!$H2)^2)</f>
        <v>0</v>
      </c>
      <c r="G1">
        <f>SQRT(('1D'!$G$8-'1D'!$G2)^2+('1D'!$H$8-'1D'!$H2)^2)</f>
        <v>0</v>
      </c>
    </row>
    <row r="2" spans="1:7" x14ac:dyDescent="0.25">
      <c r="A2">
        <f>SQRT(('1D'!$G$2-'1D'!$G3)^2+('1D'!$H$2-'1D'!$H3)^2)</f>
        <v>133.21306560514091</v>
      </c>
      <c r="B2">
        <f>SQRT(('1D'!$G$3-'1D'!$G3)^2+('1D'!$H$3-'1D'!$H3)^2)</f>
        <v>0</v>
      </c>
      <c r="C2">
        <f>SQRT(('1D'!$G$4-'1D'!$G3)^2+('1D'!$H$4-'1D'!$H3)^2)</f>
        <v>95.567993185957604</v>
      </c>
      <c r="D2">
        <f>SQRT(('1D'!$G$5-'1D'!$G3)^2+('1D'!$H$5-'1D'!$H3)^2)</f>
        <v>163.91098632926358</v>
      </c>
      <c r="E2">
        <f>SQRT(('1D'!$G$6-'1D'!$G3)^2+('1D'!$H$6-'1D'!$H3)^2)</f>
        <v>200.20388986264373</v>
      </c>
      <c r="F2">
        <f>SQRT(('1D'!$G$7-'1D'!$G3)^2+('1D'!$H$7-'1D'!$H3)^2)</f>
        <v>133.21306560514091</v>
      </c>
      <c r="G2">
        <f>SQRT(('1D'!$G$8-'1D'!$G3)^2+('1D'!$H$8-'1D'!$H3)^2)</f>
        <v>133.21306560514091</v>
      </c>
    </row>
    <row r="3" spans="1:7" x14ac:dyDescent="0.25">
      <c r="A3">
        <f>SQRT(('1D'!$G$2-'1D'!$G4)^2+('1D'!$H$2-'1D'!$H4)^2)</f>
        <v>83.705085452660853</v>
      </c>
      <c r="B3">
        <f>SQRT(('1D'!$G$3-'1D'!$G4)^2+('1D'!$H$3-'1D'!$H4)^2)</f>
        <v>95.567993185957604</v>
      </c>
      <c r="C3">
        <f>SQRT(('1D'!$G$4-'1D'!$G4)^2+('1D'!$H$4-'1D'!$H4)^2)</f>
        <v>0</v>
      </c>
      <c r="D3">
        <f>SQRT(('1D'!$G$5-'1D'!$G4)^2+('1D'!$H$5-'1D'!$H4)^2)</f>
        <v>109.96326053658863</v>
      </c>
      <c r="E3">
        <f>SQRT(('1D'!$G$6-'1D'!$G4)^2+('1D'!$H$6-'1D'!$H4)^2)</f>
        <v>165.32449715991063</v>
      </c>
      <c r="F3">
        <f>SQRT(('1D'!$G$7-'1D'!$G4)^2+('1D'!$H$7-'1D'!$H4)^2)</f>
        <v>83.705085452660853</v>
      </c>
      <c r="G3">
        <f>SQRT(('1D'!$G$8-'1D'!$G4)^2+('1D'!$H$8-'1D'!$H4)^2)</f>
        <v>83.705085452660853</v>
      </c>
    </row>
    <row r="4" spans="1:7" x14ac:dyDescent="0.25">
      <c r="A4">
        <f>SQRT(('1D'!$G$2-'1D'!$G5)^2+('1D'!$H$2-'1D'!$H5)^2)</f>
        <v>30.961805648930394</v>
      </c>
      <c r="B4">
        <f>SQRT(('1D'!$G$3-'1D'!$G5)^2+('1D'!$H$3-'1D'!$H5)^2)</f>
        <v>163.91098632926358</v>
      </c>
      <c r="C4">
        <f>SQRT(('1D'!$G$4-'1D'!$G5)^2+('1D'!$H$4-'1D'!$H5)^2)</f>
        <v>109.96326053658863</v>
      </c>
      <c r="D4">
        <f>SQRT(('1D'!$G$5-'1D'!$G5)^2+('1D'!$H$5-'1D'!$H5)^2)</f>
        <v>0</v>
      </c>
      <c r="E4">
        <f>SQRT(('1D'!$G$6-'1D'!$G5)^2+('1D'!$H$6-'1D'!$H5)^2)</f>
        <v>59.265695382792487</v>
      </c>
      <c r="F4">
        <f>SQRT(('1D'!$G$7-'1D'!$G5)^2+('1D'!$H$7-'1D'!$H5)^2)</f>
        <v>30.961805648930394</v>
      </c>
      <c r="G4">
        <f>SQRT(('1D'!$G$8-'1D'!$G5)^2+('1D'!$H$8-'1D'!$H5)^2)</f>
        <v>30.961805648930394</v>
      </c>
    </row>
    <row r="5" spans="1:7" x14ac:dyDescent="0.25">
      <c r="A5">
        <f>SQRT(('1D'!$G$2-'1D'!$G6)^2+('1D'!$H$2-'1D'!$H6)^2)</f>
        <v>81.636365390212518</v>
      </c>
      <c r="B5">
        <f>SQRT(('1D'!$G$3-'1D'!$G6)^2+('1D'!$H$3-'1D'!$H6)^2)</f>
        <v>200.20388986264373</v>
      </c>
      <c r="C5">
        <f>SQRT(('1D'!$G$4-'1D'!$G6)^2+('1D'!$H$4-'1D'!$H6)^2)</f>
        <v>165.32449715991063</v>
      </c>
      <c r="D5">
        <f>SQRT(('1D'!$G$5-'1D'!$G6)^2+('1D'!$H$5-'1D'!$H6)^2)</f>
        <v>59.265695382792487</v>
      </c>
      <c r="E5">
        <f>SQRT(('1D'!$G$6-'1D'!$G6)^2+('1D'!$H$6-'1D'!$H6)^2)</f>
        <v>0</v>
      </c>
      <c r="F5">
        <f>SQRT(('1D'!$G$7-'1D'!$G6)^2+('1D'!$H$7-'1D'!$H6)^2)</f>
        <v>81.636365390212518</v>
      </c>
      <c r="G5">
        <f>SQRT(('1D'!$G$8-'1D'!$G6)^2+('1D'!$H$8-'1D'!$H6)^2)</f>
        <v>81.636365390212518</v>
      </c>
    </row>
    <row r="6" spans="1:7" x14ac:dyDescent="0.25">
      <c r="A6">
        <f>SQRT(('1D'!$G$2-'1D'!$G7)^2+('1D'!$H$2-'1D'!$H7)^2)</f>
        <v>0</v>
      </c>
      <c r="B6">
        <f>SQRT(('1D'!$G$3-'1D'!$G7)^2+('1D'!$H$3-'1D'!$H7)^2)</f>
        <v>133.21306560514091</v>
      </c>
      <c r="C6">
        <f>SQRT(('1D'!$G$4-'1D'!$G7)^2+('1D'!$H$4-'1D'!$H7)^2)</f>
        <v>83.705085452660853</v>
      </c>
      <c r="D6">
        <f>SQRT(('1D'!$G$5-'1D'!$G7)^2+('1D'!$H$5-'1D'!$H7)^2)</f>
        <v>30.961805648930394</v>
      </c>
      <c r="E6">
        <f>SQRT(('1D'!$G$6-'1D'!$G7)^2+('1D'!$H$6-'1D'!$H7)^2)</f>
        <v>81.636365390212518</v>
      </c>
      <c r="F6">
        <f>SQRT(('1D'!$G$7-'1D'!$G7)^2+('1D'!$H$7-'1D'!$H7)^2)</f>
        <v>0</v>
      </c>
      <c r="G6">
        <f>SQRT(('1D'!$G$8-'1D'!$G7)^2+('1D'!$H$8-'1D'!$H7)^2)</f>
        <v>0</v>
      </c>
    </row>
    <row r="7" spans="1:7" x14ac:dyDescent="0.25">
      <c r="A7">
        <f>SQRT(('1D'!$G$2-'1D'!$G8)^2+('1D'!$H$2-'1D'!$H8)^2)</f>
        <v>0</v>
      </c>
      <c r="B7">
        <f>SQRT(('1D'!$G$3-'1D'!$G8)^2+('1D'!$H$3-'1D'!$H8)^2)</f>
        <v>133.21306560514091</v>
      </c>
      <c r="C7">
        <f>SQRT(('1D'!$G$4-'1D'!$G8)^2+('1D'!$H$4-'1D'!$H8)^2)</f>
        <v>83.705085452660853</v>
      </c>
      <c r="D7">
        <f>SQRT(('1D'!$G$5-'1D'!$G8)^2+('1D'!$H$5-'1D'!$H8)^2)</f>
        <v>30.961805648930394</v>
      </c>
      <c r="E7">
        <f>SQRT(('1D'!$G$6-'1D'!$G8)^2+('1D'!$H$6-'1D'!$H8)^2)</f>
        <v>81.636365390212518</v>
      </c>
      <c r="F7">
        <f>SQRT(('1D'!$G$7-'1D'!$G8)^2+('1D'!$H$7-'1D'!$H8)^2)</f>
        <v>0</v>
      </c>
      <c r="G7">
        <f>SQRT(('1D'!$G$8-'1D'!$G8)^2+('1D'!$H$8-'1D'!$H8)^2)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G7"/>
  <sheetViews>
    <sheetView workbookViewId="0">
      <selection activeCell="D33" sqref="D33"/>
    </sheetView>
  </sheetViews>
  <sheetFormatPr defaultRowHeight="15" x14ac:dyDescent="0.25"/>
  <sheetData>
    <row r="1" spans="1:7" x14ac:dyDescent="0.25">
      <c r="A1">
        <f>Distances!A1/80</f>
        <v>0</v>
      </c>
      <c r="B1">
        <f>Distances!B1/80</f>
        <v>1.6651633200642615</v>
      </c>
      <c r="C1">
        <f>Distances!C1/80</f>
        <v>1.0463135681582607</v>
      </c>
      <c r="D1">
        <f>Distances!D1/80</f>
        <v>0.38702257061162992</v>
      </c>
      <c r="E1">
        <f>Distances!E1/80</f>
        <v>1.0204545673776564</v>
      </c>
      <c r="F1">
        <f>Distances!F1/80</f>
        <v>0</v>
      </c>
      <c r="G1">
        <f>Distances!G1/80</f>
        <v>0</v>
      </c>
    </row>
    <row r="2" spans="1:7" x14ac:dyDescent="0.25">
      <c r="A2">
        <f>Distances!A2/80</f>
        <v>1.6651633200642615</v>
      </c>
      <c r="B2">
        <f>Distances!B2/80</f>
        <v>0</v>
      </c>
      <c r="C2">
        <f>Distances!C2/80</f>
        <v>1.1945999148244701</v>
      </c>
      <c r="D2">
        <f>Distances!D2/80</f>
        <v>2.0488873291157947</v>
      </c>
      <c r="E2">
        <f>Distances!E2/80</f>
        <v>2.5025486232830465</v>
      </c>
      <c r="F2">
        <f>Distances!F2/80</f>
        <v>1.6651633200642615</v>
      </c>
      <c r="G2">
        <f>Distances!G2/80</f>
        <v>1.6651633200642615</v>
      </c>
    </row>
    <row r="3" spans="1:7" x14ac:dyDescent="0.25">
      <c r="A3">
        <f>Distances!A3/80</f>
        <v>1.0463135681582607</v>
      </c>
      <c r="B3">
        <f>Distances!B3/80</f>
        <v>1.1945999148244701</v>
      </c>
      <c r="C3">
        <f>Distances!C3/80</f>
        <v>0</v>
      </c>
      <c r="D3">
        <f>Distances!D3/80</f>
        <v>1.374540756707358</v>
      </c>
      <c r="E3">
        <f>Distances!E3/80</f>
        <v>2.0665562144988829</v>
      </c>
      <c r="F3">
        <f>Distances!F3/80</f>
        <v>1.0463135681582607</v>
      </c>
      <c r="G3">
        <f>Distances!G3/80</f>
        <v>1.0463135681582607</v>
      </c>
    </row>
    <row r="4" spans="1:7" x14ac:dyDescent="0.25">
      <c r="A4">
        <f>Distances!A4/80</f>
        <v>0.38702257061162992</v>
      </c>
      <c r="B4">
        <f>Distances!B4/80</f>
        <v>2.0488873291157947</v>
      </c>
      <c r="C4">
        <f>Distances!C4/80</f>
        <v>1.374540756707358</v>
      </c>
      <c r="D4">
        <f>Distances!D4/80</f>
        <v>0</v>
      </c>
      <c r="E4">
        <f>Distances!E4/80</f>
        <v>0.74082119228490606</v>
      </c>
      <c r="F4">
        <f>Distances!F4/80</f>
        <v>0.38702257061162992</v>
      </c>
      <c r="G4">
        <f>Distances!G4/80</f>
        <v>0.38702257061162992</v>
      </c>
    </row>
    <row r="5" spans="1:7" x14ac:dyDescent="0.25">
      <c r="A5">
        <f>Distances!A5/80</f>
        <v>1.0204545673776564</v>
      </c>
      <c r="B5">
        <f>Distances!B5/80</f>
        <v>2.5025486232830465</v>
      </c>
      <c r="C5">
        <f>Distances!C5/80</f>
        <v>2.0665562144988829</v>
      </c>
      <c r="D5">
        <f>Distances!D5/80</f>
        <v>0.74082119228490606</v>
      </c>
      <c r="E5">
        <f>Distances!E5/80</f>
        <v>0</v>
      </c>
      <c r="F5">
        <f>Distances!F5/80</f>
        <v>1.0204545673776564</v>
      </c>
      <c r="G5">
        <f>Distances!G5/80</f>
        <v>1.0204545673776564</v>
      </c>
    </row>
    <row r="6" spans="1:7" x14ac:dyDescent="0.25">
      <c r="A6">
        <f>Distances!A6/80</f>
        <v>0</v>
      </c>
      <c r="B6">
        <f>Distances!B6/80</f>
        <v>1.6651633200642615</v>
      </c>
      <c r="C6">
        <f>Distances!C6/80</f>
        <v>1.0463135681582607</v>
      </c>
      <c r="D6">
        <f>Distances!D6/80</f>
        <v>0.38702257061162992</v>
      </c>
      <c r="E6">
        <f>Distances!E6/80</f>
        <v>1.0204545673776564</v>
      </c>
      <c r="F6">
        <f>Distances!F6/80</f>
        <v>0</v>
      </c>
      <c r="G6">
        <f>Distances!G6/80</f>
        <v>0</v>
      </c>
    </row>
    <row r="7" spans="1:7" x14ac:dyDescent="0.25">
      <c r="A7">
        <f>Distances!A7/80</f>
        <v>0</v>
      </c>
      <c r="B7">
        <f>Distances!B7/80</f>
        <v>1.6651633200642615</v>
      </c>
      <c r="C7">
        <f>Distances!C7/80</f>
        <v>1.0463135681582607</v>
      </c>
      <c r="D7">
        <f>Distances!D7/80</f>
        <v>0.38702257061162992</v>
      </c>
      <c r="E7">
        <f>Distances!E7/80</f>
        <v>1.0204545673776564</v>
      </c>
      <c r="F7">
        <f>Distances!F7/80</f>
        <v>0</v>
      </c>
      <c r="G7">
        <f>Distances!G7/80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636C-B1F2-40ED-AFFD-CEAECA9A3EA3}">
  <sheetPr>
    <tabColor theme="8"/>
  </sheetPr>
  <dimension ref="A1:L5"/>
  <sheetViews>
    <sheetView workbookViewId="0">
      <selection activeCell="K2" sqref="K2"/>
    </sheetView>
  </sheetViews>
  <sheetFormatPr defaultRowHeight="15" x14ac:dyDescent="0.25"/>
  <sheetData>
    <row r="1" spans="1:12" x14ac:dyDescent="0.25">
      <c r="A1">
        <v>1</v>
      </c>
      <c r="B1">
        <v>0</v>
      </c>
      <c r="C1">
        <v>0</v>
      </c>
      <c r="D1">
        <v>0</v>
      </c>
      <c r="E1">
        <v>0</v>
      </c>
      <c r="H1" t="s">
        <v>43</v>
      </c>
      <c r="I1" cm="1">
        <f t="array" aca="1" ref="I1:L4" ca="1">_xlfn.RANDARRAY('1D'!$P$8,'1D'!$P$8,0,1,TRUE)</f>
        <v>1</v>
      </c>
      <c r="J1">
        <f ca="1"/>
        <v>0</v>
      </c>
      <c r="K1">
        <f ca="1"/>
        <v>1</v>
      </c>
      <c r="L1">
        <f ca="1"/>
        <v>0</v>
      </c>
    </row>
    <row r="2" spans="1:12" x14ac:dyDescent="0.25">
      <c r="A2">
        <v>0</v>
      </c>
      <c r="B2">
        <v>1</v>
      </c>
      <c r="C2">
        <v>1</v>
      </c>
      <c r="D2">
        <v>1</v>
      </c>
      <c r="E2">
        <v>1</v>
      </c>
      <c r="I2">
        <f ca="1"/>
        <v>1</v>
      </c>
      <c r="J2">
        <f ca="1"/>
        <v>1</v>
      </c>
      <c r="K2">
        <f ca="1"/>
        <v>1</v>
      </c>
      <c r="L2">
        <f ca="1"/>
        <v>0</v>
      </c>
    </row>
    <row r="3" spans="1:12" x14ac:dyDescent="0.25">
      <c r="A3">
        <v>0</v>
      </c>
      <c r="B3">
        <v>1</v>
      </c>
      <c r="C3">
        <v>1</v>
      </c>
      <c r="D3">
        <v>1</v>
      </c>
      <c r="E3">
        <v>1</v>
      </c>
      <c r="I3">
        <f ca="1"/>
        <v>1</v>
      </c>
      <c r="J3">
        <f ca="1"/>
        <v>1</v>
      </c>
      <c r="K3">
        <f ca="1"/>
        <v>0</v>
      </c>
      <c r="L3">
        <f ca="1"/>
        <v>1</v>
      </c>
    </row>
    <row r="4" spans="1:12" x14ac:dyDescent="0.25">
      <c r="A4">
        <v>0</v>
      </c>
      <c r="B4">
        <v>1</v>
      </c>
      <c r="C4">
        <v>1</v>
      </c>
      <c r="D4">
        <v>1</v>
      </c>
      <c r="E4">
        <v>1</v>
      </c>
      <c r="I4">
        <f ca="1"/>
        <v>0</v>
      </c>
      <c r="J4">
        <f ca="1"/>
        <v>0</v>
      </c>
      <c r="K4">
        <f ca="1"/>
        <v>1</v>
      </c>
      <c r="L4">
        <f ca="1"/>
        <v>0</v>
      </c>
    </row>
    <row r="5" spans="1:12" x14ac:dyDescent="0.25">
      <c r="A5">
        <v>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DF46-A5F5-411E-9E65-0CD84739E551}">
  <sheetPr>
    <tabColor theme="8"/>
  </sheetPr>
  <dimension ref="A1:N5"/>
  <sheetViews>
    <sheetView workbookViewId="0">
      <selection activeCell="J1" sqref="J1:N5"/>
    </sheetView>
  </sheetViews>
  <sheetFormatPr defaultRowHeight="15" x14ac:dyDescent="0.25"/>
  <sheetData>
    <row r="1" spans="1:14" x14ac:dyDescent="0.25">
      <c r="A1">
        <v>1</v>
      </c>
      <c r="B1">
        <v>1</v>
      </c>
      <c r="C1">
        <v>1</v>
      </c>
      <c r="D1">
        <v>1</v>
      </c>
      <c r="E1">
        <v>1</v>
      </c>
      <c r="I1" t="s">
        <v>43</v>
      </c>
      <c r="J1">
        <f ca="1">IF(RAND()&lt;'1D'!$P$15,1,0)</f>
        <v>1</v>
      </c>
      <c r="K1">
        <f ca="1">IF(RAND()&lt;'1D'!$P$15,1,0)</f>
        <v>1</v>
      </c>
      <c r="L1">
        <f ca="1">IF(RAND()&lt;'1D'!$P$15,1,0)</f>
        <v>1</v>
      </c>
      <c r="M1">
        <f ca="1">IF(RAND()&lt;'1D'!$P$15,1,0)</f>
        <v>1</v>
      </c>
      <c r="N1">
        <f ca="1">IF(RAND()&lt;'1D'!$P$15,1,0)</f>
        <v>1</v>
      </c>
    </row>
    <row r="2" spans="1:14" x14ac:dyDescent="0.25">
      <c r="A2">
        <v>1</v>
      </c>
      <c r="B2">
        <v>1</v>
      </c>
      <c r="C2">
        <v>1</v>
      </c>
      <c r="D2">
        <v>1</v>
      </c>
      <c r="E2">
        <v>1</v>
      </c>
      <c r="J2">
        <f ca="1">IF(RAND()&lt;'1D'!$P$15,1,0)</f>
        <v>1</v>
      </c>
      <c r="K2">
        <f ca="1">IF(RAND()&lt;'1D'!$P$15,1,0)</f>
        <v>1</v>
      </c>
      <c r="L2">
        <f ca="1">IF(RAND()&lt;'1D'!$P$15,1,0)</f>
        <v>0</v>
      </c>
      <c r="M2">
        <f ca="1">IF(RAND()&lt;'1D'!$P$15,1,0)</f>
        <v>1</v>
      </c>
      <c r="N2">
        <f ca="1">IF(RAND()&lt;'1D'!$P$15,1,0)</f>
        <v>1</v>
      </c>
    </row>
    <row r="3" spans="1:14" x14ac:dyDescent="0.25">
      <c r="A3">
        <v>1</v>
      </c>
      <c r="B3">
        <v>1</v>
      </c>
      <c r="C3">
        <v>1</v>
      </c>
      <c r="D3">
        <v>1</v>
      </c>
      <c r="E3">
        <v>1</v>
      </c>
      <c r="J3">
        <f ca="1">IF(RAND()&lt;'1D'!$P$15,1,0)</f>
        <v>1</v>
      </c>
      <c r="K3">
        <f ca="1">IF(RAND()&lt;'1D'!$P$15,1,0)</f>
        <v>1</v>
      </c>
      <c r="L3">
        <f ca="1">IF(RAND()&lt;'1D'!$P$15,1,0)</f>
        <v>1</v>
      </c>
      <c r="M3">
        <f ca="1">IF(RAND()&lt;'1D'!$P$15,1,0)</f>
        <v>0</v>
      </c>
      <c r="N3">
        <f ca="1">IF(RAND()&lt;'1D'!$P$15,1,0)</f>
        <v>1</v>
      </c>
    </row>
    <row r="4" spans="1:14" x14ac:dyDescent="0.25">
      <c r="A4">
        <v>1</v>
      </c>
      <c r="B4">
        <v>1</v>
      </c>
      <c r="C4">
        <v>1</v>
      </c>
      <c r="D4">
        <v>0</v>
      </c>
      <c r="E4">
        <v>1</v>
      </c>
      <c r="J4">
        <f ca="1">IF(RAND()&lt;'1D'!$P$15,1,0)</f>
        <v>1</v>
      </c>
      <c r="K4">
        <f ca="1">IF(RAND()&lt;'1D'!$P$15,1,0)</f>
        <v>1</v>
      </c>
      <c r="L4">
        <f ca="1">IF(RAND()&lt;'1D'!$P$15,1,0)</f>
        <v>1</v>
      </c>
      <c r="M4">
        <f ca="1">IF(RAND()&lt;'1D'!$P$15,1,0)</f>
        <v>1</v>
      </c>
      <c r="N4">
        <f ca="1">IF(RAND()&lt;'1D'!$P$15,1,0)</f>
        <v>1</v>
      </c>
    </row>
    <row r="5" spans="1:14" x14ac:dyDescent="0.25">
      <c r="A5">
        <v>1</v>
      </c>
      <c r="B5">
        <v>1</v>
      </c>
      <c r="C5">
        <v>1</v>
      </c>
      <c r="D5">
        <v>1</v>
      </c>
      <c r="E5">
        <v>1</v>
      </c>
      <c r="J5">
        <f ca="1">IF(RAND()&lt;'1D'!$P$15,1,0)</f>
        <v>1</v>
      </c>
      <c r="K5">
        <f ca="1">IF(RAND()&lt;'1D'!$P$15,1,0)</f>
        <v>1</v>
      </c>
      <c r="L5">
        <f ca="1">IF(RAND()&lt;'1D'!$P$15,1,0)</f>
        <v>1</v>
      </c>
      <c r="M5">
        <f ca="1">IF(RAND()&lt;'1D'!$P$15,1,0)</f>
        <v>1</v>
      </c>
      <c r="N5">
        <f ca="1">IF(RAND()&lt;'1D'!$P$15,1,0)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196F-B2E4-4597-BD06-5E39E2E8AD11}">
  <sheetPr>
    <tabColor theme="8"/>
  </sheetPr>
  <dimension ref="A1:N5"/>
  <sheetViews>
    <sheetView workbookViewId="0">
      <selection sqref="A1:D4"/>
    </sheetView>
  </sheetViews>
  <sheetFormatPr defaultRowHeight="15" x14ac:dyDescent="0.25"/>
  <sheetData>
    <row r="1" spans="1:14" x14ac:dyDescent="0.25">
      <c r="A1">
        <v>1</v>
      </c>
      <c r="B1">
        <v>1</v>
      </c>
      <c r="C1">
        <v>1</v>
      </c>
      <c r="D1">
        <v>1</v>
      </c>
      <c r="E1">
        <v>1</v>
      </c>
      <c r="I1" t="s">
        <v>43</v>
      </c>
      <c r="J1">
        <f ca="1">IF(RAND()&lt;'1D'!$P$15,1,0)</f>
        <v>1</v>
      </c>
      <c r="K1">
        <f ca="1">IF(RAND()&lt;'1D'!$P$15,1,0)</f>
        <v>1</v>
      </c>
      <c r="L1">
        <f ca="1">IF(RAND()&lt;'1D'!$P$15,1,0)</f>
        <v>1</v>
      </c>
      <c r="M1">
        <f ca="1">IF(RAND()&lt;'1D'!$P$15,1,0)</f>
        <v>1</v>
      </c>
      <c r="N1">
        <f ca="1">IF(RAND()&lt;'1D'!$P$15,1,0)</f>
        <v>1</v>
      </c>
    </row>
    <row r="2" spans="1:14" x14ac:dyDescent="0.25">
      <c r="A2">
        <v>1</v>
      </c>
      <c r="B2">
        <v>1</v>
      </c>
      <c r="C2">
        <v>1</v>
      </c>
      <c r="D2">
        <v>1</v>
      </c>
      <c r="E2">
        <v>1</v>
      </c>
      <c r="J2">
        <f ca="1">IF(RAND()&lt;'1D'!$P$15,1,0)</f>
        <v>1</v>
      </c>
      <c r="K2">
        <f ca="1">IF(RAND()&lt;'1D'!$P$15,1,0)</f>
        <v>1</v>
      </c>
      <c r="L2">
        <f ca="1">IF(RAND()&lt;'1D'!$P$15,1,0)</f>
        <v>0</v>
      </c>
      <c r="M2">
        <f ca="1">IF(RAND()&lt;'1D'!$P$15,1,0)</f>
        <v>1</v>
      </c>
      <c r="N2">
        <f ca="1">IF(RAND()&lt;'1D'!$P$15,1,0)</f>
        <v>1</v>
      </c>
    </row>
    <row r="3" spans="1:14" x14ac:dyDescent="0.25">
      <c r="A3">
        <v>1</v>
      </c>
      <c r="B3">
        <v>1</v>
      </c>
      <c r="C3">
        <v>1</v>
      </c>
      <c r="D3">
        <v>1</v>
      </c>
      <c r="E3">
        <v>1</v>
      </c>
      <c r="J3">
        <f ca="1">IF(RAND()&lt;'1D'!$P$15,1,0)</f>
        <v>1</v>
      </c>
      <c r="K3">
        <f ca="1">IF(RAND()&lt;'1D'!$P$15,1,0)</f>
        <v>1</v>
      </c>
      <c r="L3">
        <f ca="1">IF(RAND()&lt;'1D'!$P$15,1,0)</f>
        <v>1</v>
      </c>
      <c r="M3">
        <f ca="1">IF(RAND()&lt;'1D'!$P$15,1,0)</f>
        <v>1</v>
      </c>
      <c r="N3">
        <f ca="1">IF(RAND()&lt;'1D'!$P$15,1,0)</f>
        <v>1</v>
      </c>
    </row>
    <row r="4" spans="1:14" x14ac:dyDescent="0.25">
      <c r="A4">
        <v>1</v>
      </c>
      <c r="B4">
        <v>1</v>
      </c>
      <c r="C4">
        <v>1</v>
      </c>
      <c r="D4">
        <v>1</v>
      </c>
      <c r="E4">
        <v>1</v>
      </c>
      <c r="J4">
        <f ca="1">IF(RAND()&lt;'1D'!$P$15,1,0)</f>
        <v>1</v>
      </c>
      <c r="K4">
        <f ca="1">IF(RAND()&lt;'1D'!$P$15,1,0)</f>
        <v>1</v>
      </c>
      <c r="L4">
        <f ca="1">IF(RAND()&lt;'1D'!$P$15,1,0)</f>
        <v>1</v>
      </c>
      <c r="M4">
        <f ca="1">IF(RAND()&lt;'1D'!$P$15,1,0)</f>
        <v>1</v>
      </c>
      <c r="N4">
        <f ca="1">IF(RAND()&lt;'1D'!$P$15,1,0)</f>
        <v>1</v>
      </c>
    </row>
    <row r="5" spans="1:14" x14ac:dyDescent="0.25">
      <c r="A5">
        <v>1</v>
      </c>
      <c r="B5">
        <v>1</v>
      </c>
      <c r="C5">
        <v>1</v>
      </c>
      <c r="D5">
        <v>1</v>
      </c>
      <c r="E5">
        <v>1</v>
      </c>
      <c r="J5">
        <f ca="1">IF(RAND()&lt;'1D'!$P$15,1,0)</f>
        <v>1</v>
      </c>
      <c r="K5">
        <f ca="1">IF(RAND()&lt;'1D'!$P$15,1,0)</f>
        <v>1</v>
      </c>
      <c r="L5">
        <f ca="1">IF(RAND()&lt;'1D'!$P$15,1,0)</f>
        <v>1</v>
      </c>
      <c r="M5">
        <f ca="1">IF(RAND()&lt;'1D'!$P$15,1,0)</f>
        <v>1</v>
      </c>
      <c r="N5">
        <f ca="1">IF(RAND()&lt;'1D'!$P$15,1,0)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16</vt:i4>
      </vt:variant>
    </vt:vector>
  </HeadingPairs>
  <TitlesOfParts>
    <vt:vector size="22" baseType="lpstr">
      <vt:lpstr>1D</vt:lpstr>
      <vt:lpstr>Distances</vt:lpstr>
      <vt:lpstr>Times</vt:lpstr>
      <vt:lpstr>HorseTrailer</vt:lpstr>
      <vt:lpstr>HorseStore</vt:lpstr>
      <vt:lpstr>TrailerStore</vt:lpstr>
      <vt:lpstr>AverageUnload</vt:lpstr>
      <vt:lpstr>Demand</vt:lpstr>
      <vt:lpstr>DistanceCost</vt:lpstr>
      <vt:lpstr>Distances</vt:lpstr>
      <vt:lpstr>Horses</vt:lpstr>
      <vt:lpstr>HorseStore</vt:lpstr>
      <vt:lpstr>HorseTrailer</vt:lpstr>
      <vt:lpstr>Locations</vt:lpstr>
      <vt:lpstr>PalletCapacity</vt:lpstr>
      <vt:lpstr>Stores</vt:lpstr>
      <vt:lpstr>TimeCost</vt:lpstr>
      <vt:lpstr>Times</vt:lpstr>
      <vt:lpstr>Trailers</vt:lpstr>
      <vt:lpstr>TrailerStore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2020-03-29T13:51:23Z</dcterms:modified>
</cp:coreProperties>
</file>