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FE853519-E203-430B-B756-6ACBE5C1E9A2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'1D'!$L$2:$L$7</definedName>
    <definedName name="CoordinatesX">'1D'!$G$3:$G$6</definedName>
    <definedName name="CoordinatesY">'1D'!$H$3:$H$6</definedName>
    <definedName name="Demand">'1D'!$I$2:$I$7</definedName>
    <definedName name="DistanceCost">'1D'!$C$2:$C$4</definedName>
    <definedName name="Distances">Distances!$A$1:$F$6</definedName>
    <definedName name="Locations">'1D'!$F$2:$F$7</definedName>
    <definedName name="PalletCapacity">'1D'!$E$2:$E$4</definedName>
    <definedName name="Stores">'1D'!$F$3:$F$6</definedName>
    <definedName name="TimeCost">'1D'!$D$2:$D$4</definedName>
    <definedName name="Times">Times!$A$1:$F$6</definedName>
    <definedName name="Vehicles">'1D'!$A$2:$A$4</definedName>
    <definedName name="VehicleTypes">'1D'!$B$2:$B$4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3" i="3" l="1"/>
  <c r="B2" i="3"/>
  <c r="T2" i="3" a="1"/>
  <c r="T2" i="3" s="1"/>
  <c r="S2" i="3" a="1"/>
  <c r="S2" i="3" s="1"/>
  <c r="C4" i="3" l="1" a="1"/>
  <c r="C4" i="3" s="1"/>
  <c r="C3" i="3" a="1"/>
  <c r="C3" i="3" s="1"/>
  <c r="C2" i="3" a="1"/>
  <c r="C2" i="3" s="1"/>
  <c r="A6" i="1" l="1"/>
  <c r="F6" i="1"/>
  <c r="J4" i="3"/>
  <c r="J5" i="3"/>
  <c r="J6" i="3"/>
  <c r="J3" i="3"/>
  <c r="F6" i="4" l="1"/>
  <c r="G6" i="4"/>
  <c r="F7" i="4"/>
  <c r="G7" i="4"/>
  <c r="G1" i="4"/>
  <c r="F1" i="1"/>
  <c r="F1" i="4" s="1"/>
  <c r="A6" i="4"/>
  <c r="A7" i="4"/>
  <c r="A1" i="1"/>
  <c r="A1" i="4" s="1"/>
  <c r="P7" i="3" l="1"/>
  <c r="P6" i="3"/>
  <c r="K4" i="3"/>
  <c r="K5" i="3"/>
  <c r="K6" i="3"/>
  <c r="K3" i="3"/>
  <c r="P14" i="3"/>
  <c r="I3" i="3" s="1" a="1"/>
  <c r="I3" i="3" s="1"/>
  <c r="G3" i="3" a="1"/>
  <c r="L2" i="3" l="1" a="1"/>
  <c r="L2" i="3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P15" i="3"/>
  <c r="P16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<sst xmlns="http://schemas.openxmlformats.org/spreadsheetml/2006/main" count="38" uniqueCount="35">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</sst>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-30.951926088594703</c:v>
                </c:pt>
                <c:pt idx="2">
                  <c:v>98.188018588048507</c:v>
                </c:pt>
                <c:pt idx="3">
                  <c:v>40.376394482728116</c:v>
                </c:pt>
                <c:pt idx="4">
                  <c:v>33.644119627427756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-80.061664170791261</c:v>
                </c:pt>
                <c:pt idx="2">
                  <c:v>86.896073128067016</c:v>
                </c:pt>
                <c:pt idx="3">
                  <c:v>-67.795978391198616</c:v>
                </c:pt>
                <c:pt idx="4">
                  <c:v>-22.700516925854473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704850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O6" sqref="O6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1.2446907959551949</v>
      </c>
      <c r="D2" s="8">
        <f ca="1"/>
        <v>12.518856690809345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3.3408458647368383E-2</v>
      </c>
      <c r="O2" s="1" t="s">
        <v>16</v>
      </c>
      <c r="P2">
        <v>4</v>
      </c>
      <c r="R2" t="s">
        <v>29</v>
      </c>
      <c r="S2" cm="1">
        <f t="array" aca="1" ref="S2:S4" ca="1">_xlfn.RANDARRAY(P8,1,P10,P9,FALSE)</f>
        <v>1.2446907959551949</v>
      </c>
      <c r="T2" cm="1">
        <f t="array" aca="1" ref="T2:T4" ca="1">_xlfn.RANDARRAY(P8,1,P12,P11,FALSE)</f>
        <v>12.518856690809345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1.2703985800130393</v>
      </c>
      <c r="D3" s="8">
        <f ca="1"/>
        <v>9.842216198771121</v>
      </c>
      <c r="E3" s="2">
        <f ca="1"/>
        <v>22</v>
      </c>
      <c r="F3">
        <v>1</v>
      </c>
      <c r="G3" cm="1">
        <f t="array" aca="1" ref="G3:H6" ca="1">_xlfn.RANDARRAY(P2,2,P4,P3,FALSE)</f>
        <v>-30.951926088594703</v>
      </c>
      <c r="H3">
        <f ca="1"/>
        <v>-80.061664170791261</v>
      </c>
      <c r="I3" cm="1">
        <f t="array" aca="1" ref="I3:I6" ca="1">_xlfn.RANDARRAY(P2,1,1,ROUNDUP((P14/P2),0),TRUE)</f>
        <v>13</v>
      </c>
      <c r="J3">
        <f ca="1">IF(RAND()&lt;$P$5,RANDBETWEEN(5,23), 0)</f>
        <v>7</v>
      </c>
      <c r="K3">
        <f ca="1">IF(J3=0,24,J3+1)</f>
        <v>8</v>
      </c>
      <c r="L3">
        <f ca="1"/>
        <v>1.7398544682747902E-2</v>
      </c>
      <c r="O3" s="1" t="s">
        <v>14</v>
      </c>
      <c r="P3">
        <v>100</v>
      </c>
      <c r="R3" t="s">
        <v>30</v>
      </c>
      <c r="S3">
        <f ca="1"/>
        <v>1.2703985800130393</v>
      </c>
      <c r="T3">
        <f ca="1"/>
        <v>9.842216198771121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1.2446907959551949</v>
      </c>
      <c r="D4" s="8">
        <f ca="1"/>
        <v>12.518856690809345</v>
      </c>
      <c r="E4" s="2">
        <f ca="1"/>
        <v>16</v>
      </c>
      <c r="F4">
        <v>2</v>
      </c>
      <c r="G4">
        <f ca="1"/>
        <v>98.188018588048507</v>
      </c>
      <c r="H4">
        <f ca="1"/>
        <v>86.896073128067016</v>
      </c>
      <c r="I4">
        <f ca="1"/>
        <v>6</v>
      </c>
      <c r="J4">
        <f t="shared" ref="J4:J6" ca="1" si="0">IF(RAND()&lt;$P$5,RANDBETWEEN(5,23), 0)</f>
        <v>9</v>
      </c>
      <c r="K4">
        <f t="shared" ref="K4:K6" ca="1" si="1">IF(J4=0,24,J4+1)</f>
        <v>10</v>
      </c>
      <c r="L4">
        <f ca="1"/>
        <v>2.0048230831430036E-2</v>
      </c>
      <c r="O4" s="1" t="s">
        <v>15</v>
      </c>
      <c r="P4">
        <v>-100</v>
      </c>
      <c r="R4" t="s">
        <v>31</v>
      </c>
      <c r="S4">
        <f ca="1"/>
        <v>0.81010273637813301</v>
      </c>
      <c r="T4">
        <f ca="1"/>
        <v>8.1676900780482029</v>
      </c>
      <c r="U4">
        <v>30</v>
      </c>
    </row>
    <row r="5" spans="1:21" x14ac:dyDescent="0.25">
      <c r="F5">
        <v>3</v>
      </c>
      <c r="G5">
        <f ca="1"/>
        <v>40.376394482728116</v>
      </c>
      <c r="H5">
        <f ca="1"/>
        <v>-67.795978391198616</v>
      </c>
      <c r="I5">
        <f ca="1"/>
        <v>6</v>
      </c>
      <c r="J5">
        <f t="shared" ca="1" si="0"/>
        <v>0</v>
      </c>
      <c r="K5">
        <f t="shared" ca="1" si="1"/>
        <v>24</v>
      </c>
      <c r="L5">
        <f ca="1"/>
        <v>0.15471141652866754</v>
      </c>
      <c r="O5" s="1" t="s">
        <v>23</v>
      </c>
      <c r="P5" s="5">
        <v>0.33</v>
      </c>
      <c r="R5" s="6"/>
    </row>
    <row r="6" spans="1:21" x14ac:dyDescent="0.25">
      <c r="F6">
        <v>4</v>
      </c>
      <c r="G6">
        <f ca="1"/>
        <v>33.644119627427756</v>
      </c>
      <c r="H6">
        <f ca="1"/>
        <v>-22.700516925854473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9.7968041156294955E-2</v>
      </c>
      <c r="O6" s="1" t="s">
        <v>25</v>
      </c>
      <c r="P6">
        <f>10/60</f>
        <v>0.16666666666666666</v>
      </c>
      <c r="R6" s="6"/>
    </row>
    <row r="7" spans="1:21" x14ac:dyDescent="0.25">
      <c r="F7" t="s">
        <v>11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24</v>
      </c>
      <c r="P7">
        <f>1/60</f>
        <v>1.6666666666666666E-2</v>
      </c>
    </row>
    <row r="8" spans="1:21" x14ac:dyDescent="0.25">
      <c r="O8" s="1" t="s">
        <v>32</v>
      </c>
      <c r="P8">
        <v>3</v>
      </c>
    </row>
    <row r="9" spans="1:21" x14ac:dyDescent="0.25"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54</v>
      </c>
    </row>
    <row r="15" spans="1:21" x14ac:dyDescent="0.25">
      <c r="O15" s="1" t="s">
        <v>26</v>
      </c>
      <c r="P15">
        <f ca="1">SUM(I:I)</f>
        <v>28</v>
      </c>
    </row>
    <row r="16" spans="1:21" x14ac:dyDescent="0.25">
      <c r="P16" s="5">
        <f ca="1">P15/P14</f>
        <v>0.51851851851851849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85.836424659874965</v>
      </c>
      <c r="C1">
        <f ca="1">SQRT(('1D'!$G$4-'1D'!$G2)^2+('1D'!$H$4-'1D'!$H2)^2)</f>
        <v>131.11755991981138</v>
      </c>
      <c r="D1">
        <f ca="1">SQRT(('1D'!$G$5-'1D'!$G2)^2+('1D'!$H$5-'1D'!$H2)^2)</f>
        <v>78.908478108785928</v>
      </c>
      <c r="E1">
        <f ca="1">SQRT(('1D'!$G$6-'1D'!$G2)^2+('1D'!$H$6-'1D'!$H2)^2)</f>
        <v>40.586207684454521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85.836424659874965</v>
      </c>
      <c r="B2">
        <f ca="1">SQRT(('1D'!$G$3-'1D'!$G3)^2+('1D'!$H$3-'1D'!$H3)^2)</f>
        <v>0</v>
      </c>
      <c r="C2">
        <f ca="1">SQRT(('1D'!$G$4-'1D'!$G3)^2+('1D'!$H$4-'1D'!$H3)^2)</f>
        <v>211.07347383089387</v>
      </c>
      <c r="D2">
        <f ca="1">SQRT(('1D'!$G$5-'1D'!$G3)^2+('1D'!$H$5-'1D'!$H3)^2)</f>
        <v>72.375246895393005</v>
      </c>
      <c r="E2">
        <f ca="1">SQRT(('1D'!$G$6-'1D'!$G3)^2+('1D'!$H$6-'1D'!$H3)^2)</f>
        <v>86.388369213695569</v>
      </c>
      <c r="F2">
        <f ca="1">SQRT(('1D'!$G$7-'1D'!$G3)^2+('1D'!$H$7-'1D'!$H3)^2)</f>
        <v>85.836424659874965</v>
      </c>
    </row>
    <row r="3" spans="1:6" x14ac:dyDescent="0.25">
      <c r="A3">
        <f ca="1">SQRT(('1D'!$G$2-'1D'!$G4)^2+('1D'!$H$2-'1D'!$H4)^2)</f>
        <v>131.11755991981138</v>
      </c>
      <c r="B3">
        <f ca="1">SQRT(('1D'!$G$3-'1D'!$G4)^2+('1D'!$H$3-'1D'!$H4)^2)</f>
        <v>211.07347383089387</v>
      </c>
      <c r="C3">
        <f ca="1">SQRT(('1D'!$G$4-'1D'!$G4)^2+('1D'!$H$4-'1D'!$H4)^2)</f>
        <v>0</v>
      </c>
      <c r="D3">
        <f ca="1">SQRT(('1D'!$G$5-'1D'!$G4)^2+('1D'!$H$5-'1D'!$H4)^2)</f>
        <v>165.14180174908472</v>
      </c>
      <c r="E3">
        <f ca="1">SQRT(('1D'!$G$6-'1D'!$G4)^2+('1D'!$H$6-'1D'!$H4)^2)</f>
        <v>127.19012321908546</v>
      </c>
      <c r="F3">
        <f ca="1">SQRT(('1D'!$G$7-'1D'!$G4)^2+('1D'!$H$7-'1D'!$H4)^2)</f>
        <v>131.11755991981138</v>
      </c>
    </row>
    <row r="4" spans="1:6" x14ac:dyDescent="0.25">
      <c r="A4">
        <f ca="1">SQRT(('1D'!$G$2-'1D'!$G5)^2+('1D'!$H$2-'1D'!$H5)^2)</f>
        <v>78.908478108785928</v>
      </c>
      <c r="B4">
        <f ca="1">SQRT(('1D'!$G$3-'1D'!$G5)^2+('1D'!$H$3-'1D'!$H5)^2)</f>
        <v>72.375246895393005</v>
      </c>
      <c r="C4">
        <f ca="1">SQRT(('1D'!$G$4-'1D'!$G5)^2+('1D'!$H$4-'1D'!$H5)^2)</f>
        <v>165.14180174908472</v>
      </c>
      <c r="D4">
        <f ca="1">SQRT(('1D'!$G$5-'1D'!$G5)^2+('1D'!$H$5-'1D'!$H5)^2)</f>
        <v>0</v>
      </c>
      <c r="E4">
        <f ca="1">SQRT(('1D'!$G$6-'1D'!$G5)^2+('1D'!$H$6-'1D'!$H5)^2)</f>
        <v>45.595220906358684</v>
      </c>
      <c r="F4">
        <f ca="1">SQRT(('1D'!$G$7-'1D'!$G5)^2+('1D'!$H$7-'1D'!$H5)^2)</f>
        <v>78.908478108785928</v>
      </c>
    </row>
    <row r="5" spans="1:6" x14ac:dyDescent="0.25">
      <c r="A5">
        <f ca="1">SQRT(('1D'!$G$2-'1D'!$G6)^2+('1D'!$H$2-'1D'!$H6)^2)</f>
        <v>40.586207684454521</v>
      </c>
      <c r="B5">
        <f ca="1">SQRT(('1D'!$G$3-'1D'!$G6)^2+('1D'!$H$3-'1D'!$H6)^2)</f>
        <v>86.388369213695569</v>
      </c>
      <c r="C5">
        <f ca="1">SQRT(('1D'!$G$4-'1D'!$G6)^2+('1D'!$H$4-'1D'!$H6)^2)</f>
        <v>127.19012321908546</v>
      </c>
      <c r="D5">
        <f ca="1">SQRT(('1D'!$G$5-'1D'!$G6)^2+('1D'!$H$5-'1D'!$H6)^2)</f>
        <v>45.595220906358684</v>
      </c>
      <c r="E5">
        <f ca="1">SQRT(('1D'!$G$6-'1D'!$G6)^2+('1D'!$H$6-'1D'!$H6)^2)</f>
        <v>0</v>
      </c>
      <c r="F5">
        <f ca="1">SQRT(('1D'!$G$7-'1D'!$G6)^2+('1D'!$H$7-'1D'!$H6)^2)</f>
        <v>40.586207684454521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85.836424659874965</v>
      </c>
      <c r="C6">
        <f ca="1">SQRT(('1D'!$G$4-'1D'!$G7)^2+('1D'!$H$4-'1D'!$H7)^2)</f>
        <v>131.11755991981138</v>
      </c>
      <c r="D6">
        <f ca="1">SQRT(('1D'!$G$5-'1D'!$G7)^2+('1D'!$H$5-'1D'!$H7)^2)</f>
        <v>78.908478108785928</v>
      </c>
      <c r="E6">
        <f ca="1">SQRT(('1D'!$G$6-'1D'!$G7)^2+('1D'!$H$6-'1D'!$H7)^2)</f>
        <v>40.586207684454521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1.0729553082484371</v>
      </c>
      <c r="C1">
        <f ca="1">Distances!C1/80</f>
        <v>1.6389694989976422</v>
      </c>
      <c r="D1">
        <f ca="1">Distances!D1/80</f>
        <v>0.98635597635982408</v>
      </c>
      <c r="E1">
        <f ca="1">Distances!E1/80</f>
        <v>0.50732759605568156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1.0729553082484371</v>
      </c>
      <c r="B2">
        <f ca="1">Distances!B2/80</f>
        <v>0</v>
      </c>
      <c r="C2">
        <f ca="1">Distances!C2/80</f>
        <v>2.6384184228861733</v>
      </c>
      <c r="D2">
        <f ca="1">Distances!D2/80</f>
        <v>0.9046905861924126</v>
      </c>
      <c r="E2">
        <f ca="1">Distances!E2/80</f>
        <v>1.0798546151711945</v>
      </c>
      <c r="F2">
        <f ca="1">Distances!F2/80</f>
        <v>1.0729553082484371</v>
      </c>
      <c r="G2">
        <f>Distances!G2/80</f>
        <v>0</v>
      </c>
    </row>
    <row r="3" spans="1:7" x14ac:dyDescent="0.25">
      <c r="A3">
        <f ca="1">Distances!A3/80</f>
        <v>1.6389694989976422</v>
      </c>
      <c r="B3">
        <f ca="1">Distances!B3/80</f>
        <v>2.6384184228861733</v>
      </c>
      <c r="C3">
        <f ca="1">Distances!C3/80</f>
        <v>0</v>
      </c>
      <c r="D3">
        <f ca="1">Distances!D3/80</f>
        <v>2.0642725218635589</v>
      </c>
      <c r="E3">
        <f ca="1">Distances!E3/80</f>
        <v>1.5898765402385684</v>
      </c>
      <c r="F3">
        <f ca="1">Distances!F3/80</f>
        <v>1.6389694989976422</v>
      </c>
      <c r="G3">
        <f>Distances!G3/80</f>
        <v>0</v>
      </c>
    </row>
    <row r="4" spans="1:7" x14ac:dyDescent="0.25">
      <c r="A4">
        <f ca="1">Distances!A4/80</f>
        <v>0.98635597635982408</v>
      </c>
      <c r="B4">
        <f ca="1">Distances!B4/80</f>
        <v>0.9046905861924126</v>
      </c>
      <c r="C4">
        <f ca="1">Distances!C4/80</f>
        <v>2.0642725218635589</v>
      </c>
      <c r="D4">
        <f ca="1">Distances!D4/80</f>
        <v>0</v>
      </c>
      <c r="E4">
        <f ca="1">Distances!E4/80</f>
        <v>0.5699402613294835</v>
      </c>
      <c r="F4">
        <f ca="1">Distances!F4/80</f>
        <v>0.98635597635982408</v>
      </c>
      <c r="G4">
        <f>Distances!G4/80</f>
        <v>0</v>
      </c>
    </row>
    <row r="5" spans="1:7" x14ac:dyDescent="0.25">
      <c r="A5">
        <f ca="1">Distances!A5/80</f>
        <v>0.50732759605568156</v>
      </c>
      <c r="B5">
        <f ca="1">Distances!B5/80</f>
        <v>1.0798546151711945</v>
      </c>
      <c r="C5">
        <f ca="1">Distances!C5/80</f>
        <v>1.5898765402385684</v>
      </c>
      <c r="D5">
        <f ca="1">Distances!D5/80</f>
        <v>0.5699402613294835</v>
      </c>
      <c r="E5">
        <f ca="1">Distances!E5/80</f>
        <v>0</v>
      </c>
      <c r="F5">
        <f ca="1">Distances!F5/80</f>
        <v>0.50732759605568156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1.0729553082484371</v>
      </c>
      <c r="C6">
        <f ca="1">Distances!C6/80</f>
        <v>1.6389694989976422</v>
      </c>
      <c r="D6">
        <f ca="1">Distances!D6/80</f>
        <v>0.98635597635982408</v>
      </c>
      <c r="E6">
        <f ca="1">Distances!E6/80</f>
        <v>0.50732759605568156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2020-08-08T12:39:28Z</dcterms:modified>
</cp:coreProperties>
</file>