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120" yWindow="96" windowWidth="13284" windowHeight="11256"/>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GanttChart!$A$1:$BP$46</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25725"/>
</workbook>
</file>

<file path=xl/calcChain.xml><?xml version="1.0" encoding="utf-8"?>
<calcChain xmlns="http://schemas.openxmlformats.org/spreadsheetml/2006/main">
  <c r="F35" i="9"/>
  <c r="F37"/>
  <c r="F34"/>
  <c r="F33"/>
  <c r="F26"/>
  <c r="J29"/>
  <c r="A25"/>
  <c r="A26" s="1"/>
  <c r="J24"/>
  <c r="J25"/>
  <c r="J23"/>
  <c r="F23"/>
  <c r="F24"/>
  <c r="F22"/>
  <c r="F11"/>
  <c r="J58" l="1"/>
  <c r="A58" l="1"/>
  <c r="J56"/>
  <c r="J55"/>
  <c r="J54"/>
  <c r="A54"/>
  <c r="A55" s="1"/>
  <c r="A56" s="1"/>
  <c r="J38"/>
  <c r="J31"/>
  <c r="J27"/>
  <c r="J28"/>
  <c r="F25"/>
  <c r="J26"/>
  <c r="M6" l="1"/>
  <c r="J36"/>
  <c r="J33"/>
  <c r="F36"/>
  <c r="H34"/>
  <c r="I46"/>
  <c r="I45"/>
  <c r="J11"/>
  <c r="J12"/>
  <c r="J10"/>
  <c r="J9"/>
  <c r="F10"/>
  <c r="F12"/>
  <c r="F9"/>
  <c r="H45"/>
  <c r="H46"/>
  <c r="F50" l="1"/>
  <c r="I50" s="1"/>
  <c r="F49"/>
  <c r="H49" l="1"/>
  <c r="I49"/>
  <c r="F51"/>
  <c r="H50"/>
  <c r="F52"/>
  <c r="H52" l="1"/>
  <c r="I52"/>
  <c r="H51"/>
  <c r="I51"/>
  <c r="F15"/>
  <c r="M5"/>
  <c r="H15" l="1"/>
  <c r="I15"/>
  <c r="F18"/>
  <c r="F13"/>
  <c r="F19"/>
  <c r="M7"/>
  <c r="A8"/>
  <c r="A49"/>
  <c r="A50" s="1"/>
  <c r="A51" s="1"/>
  <c r="A52" s="1"/>
  <c r="H18" l="1"/>
  <c r="I18"/>
  <c r="H13"/>
  <c r="I13"/>
  <c r="H19"/>
  <c r="I19"/>
  <c r="F16"/>
  <c r="H16" l="1"/>
  <c r="I16"/>
  <c r="F17"/>
  <c r="H17" l="1"/>
  <c r="I17"/>
  <c r="N6"/>
  <c r="F41" l="1"/>
  <c r="F40"/>
  <c r="O6"/>
  <c r="J35" l="1"/>
  <c r="J34"/>
  <c r="H41"/>
  <c r="I41"/>
  <c r="H40"/>
  <c r="I40"/>
  <c r="J22"/>
  <c r="F42"/>
  <c r="P6"/>
  <c r="H42" l="1"/>
  <c r="I42"/>
  <c r="F43"/>
  <c r="Q6"/>
  <c r="F20"/>
  <c r="H43" l="1"/>
  <c r="I43"/>
  <c r="H20"/>
  <c r="I20"/>
  <c r="F44"/>
  <c r="F14"/>
  <c r="R6"/>
  <c r="N7"/>
  <c r="J37" l="1"/>
  <c r="H44"/>
  <c r="I44"/>
  <c r="H14"/>
  <c r="I14"/>
  <c r="S6"/>
  <c r="O7"/>
  <c r="T6" l="1"/>
  <c r="P7"/>
  <c r="U6" l="1"/>
  <c r="Q7"/>
  <c r="V6" l="1"/>
  <c r="R7"/>
  <c r="W6" l="1"/>
  <c r="S7"/>
  <c r="X6" l="1"/>
  <c r="T7"/>
  <c r="T5"/>
  <c r="Y6" l="1"/>
  <c r="U7"/>
  <c r="Z6" l="1"/>
  <c r="V7"/>
  <c r="AA6" l="1"/>
  <c r="W7"/>
  <c r="AB6" l="1"/>
  <c r="X7"/>
  <c r="AC6" l="1"/>
  <c r="Z7"/>
  <c r="Y7"/>
  <c r="AD6" l="1"/>
  <c r="AA5"/>
  <c r="AA7"/>
  <c r="AE6" l="1"/>
  <c r="AB7"/>
  <c r="AF6" l="1"/>
  <c r="AC7"/>
  <c r="AG6" l="1"/>
  <c r="AD7"/>
  <c r="AH6" l="1"/>
  <c r="AE7"/>
  <c r="AI6" l="1"/>
  <c r="AF7"/>
  <c r="AJ6" l="1"/>
  <c r="AG7"/>
  <c r="AK6" l="1"/>
  <c r="AH7"/>
  <c r="AH5"/>
  <c r="AL6" l="1"/>
  <c r="AM6" s="1"/>
  <c r="AM7" s="1"/>
  <c r="AI7"/>
  <c r="AJ7" l="1"/>
  <c r="AN6" l="1"/>
  <c r="AK7"/>
  <c r="AO6" l="1"/>
  <c r="AL7"/>
  <c r="AP6" l="1"/>
  <c r="AQ6" l="1"/>
  <c r="AN7"/>
  <c r="AR6" l="1"/>
  <c r="AO7"/>
  <c r="AO5"/>
  <c r="AS6" l="1"/>
  <c r="AP7"/>
  <c r="AT6" l="1"/>
  <c r="AQ7"/>
  <c r="AU6" l="1"/>
  <c r="AR7"/>
  <c r="AV6" l="1"/>
  <c r="AS7"/>
  <c r="AW6" l="1"/>
  <c r="AT7"/>
  <c r="AX6" l="1"/>
  <c r="AU7"/>
  <c r="AY6" l="1"/>
  <c r="AV7"/>
  <c r="AV5"/>
  <c r="AZ6" l="1"/>
  <c r="AW7"/>
  <c r="BA6" l="1"/>
  <c r="AX7"/>
  <c r="BB6" l="1"/>
  <c r="AY7"/>
  <c r="BC6" l="1"/>
  <c r="AZ7"/>
  <c r="BD6" l="1"/>
  <c r="BA7"/>
  <c r="BE6" l="1"/>
  <c r="BB7"/>
  <c r="BF6" l="1"/>
  <c r="BC5"/>
  <c r="BC7"/>
  <c r="BG6" l="1"/>
  <c r="BD7"/>
  <c r="BH6" l="1"/>
  <c r="BE7"/>
  <c r="BI6" l="1"/>
  <c r="BF7"/>
  <c r="BJ6" l="1"/>
  <c r="BG7"/>
  <c r="BK6" l="1"/>
  <c r="BH7"/>
  <c r="BL6" l="1"/>
  <c r="BI7"/>
  <c r="BM6" l="1"/>
  <c r="BJ7"/>
  <c r="BJ5"/>
  <c r="BN6" l="1"/>
  <c r="BK7"/>
  <c r="BO6" l="1"/>
  <c r="BL7"/>
  <c r="BP6" l="1"/>
  <c r="BM7"/>
  <c r="BN7" l="1"/>
  <c r="BO7" l="1"/>
  <c r="BP7" l="1"/>
  <c r="A9" l="1"/>
  <c r="A10" s="1"/>
  <c r="A11" s="1"/>
  <c r="A12" l="1"/>
  <c r="A13" s="1"/>
  <c r="A14" s="1"/>
  <c r="A15" s="1"/>
  <c r="A16" s="1"/>
  <c r="A17" s="1"/>
  <c r="A18" s="1"/>
  <c r="A19" s="1"/>
  <c r="A20" s="1"/>
  <c r="A21" s="1"/>
  <c r="A22" s="1"/>
  <c r="A23" s="1"/>
  <c r="A27" l="1"/>
  <c r="A28" l="1"/>
  <c r="A30" l="1"/>
  <c r="J30"/>
  <c r="A31" l="1"/>
  <c r="A32" s="1"/>
  <c r="A33" s="1"/>
  <c r="A34" s="1"/>
  <c r="A36" s="1"/>
  <c r="A37" s="1"/>
  <c r="A38" l="1"/>
  <c r="A39" l="1"/>
  <c r="A40" s="1"/>
  <c r="A41" s="1"/>
  <c r="A42" s="1"/>
  <c r="A43" s="1"/>
  <c r="A44" s="1"/>
</calcChain>
</file>

<file path=xl/comments1.xml><?xml version="1.0" encoding="utf-8"?>
<comments xmlns="http://schemas.openxmlformats.org/spreadsheetml/2006/main">
  <authors>
    <author>Vertex42</author>
    <author>Vertex42.com Templates</author>
    <author>徐越方洲</author>
  </authors>
  <commentList>
    <comment ref="A7" authorId="0">
      <text>
        <r>
          <rPr>
            <b/>
            <sz val="9"/>
            <color indexed="81"/>
            <rFont val="宋体"/>
            <family val="3"/>
            <charset val="134"/>
          </rPr>
          <t>项目基本架构</t>
        </r>
        <r>
          <rPr>
            <sz val="9"/>
            <color indexed="81"/>
            <rFont val="Tahoma"/>
            <family val="2"/>
          </rPr>
          <t xml:space="preserve">
Level 1: 1, 2, 3, ...
Level 2: 1.1, 1.2, 1.3, ...
Level 3: 1.1.1, 1.1.2, 1.1.3, …</t>
        </r>
      </text>
    </comment>
    <comment ref="B7" authorId="0">
      <text>
        <r>
          <rPr>
            <b/>
            <sz val="9"/>
            <color indexed="81"/>
            <rFont val="宋体"/>
            <family val="3"/>
            <charset val="134"/>
          </rPr>
          <t>项目任务</t>
        </r>
        <r>
          <rPr>
            <sz val="9"/>
            <color indexed="81"/>
            <rFont val="Tahoma"/>
            <family val="2"/>
          </rPr>
          <t xml:space="preserve">
</t>
        </r>
        <r>
          <rPr>
            <sz val="9"/>
            <color indexed="81"/>
            <rFont val="宋体"/>
            <family val="3"/>
            <charset val="134"/>
          </rPr>
          <t>项目任务基本描述</t>
        </r>
      </text>
    </comment>
    <comment ref="C7" authorId="0">
      <text>
        <r>
          <rPr>
            <b/>
            <sz val="9"/>
            <color indexed="81"/>
            <rFont val="宋体"/>
            <family val="3"/>
            <charset val="134"/>
          </rPr>
          <t xml:space="preserve">参与人
</t>
        </r>
        <r>
          <rPr>
            <sz val="9"/>
            <color indexed="81"/>
            <rFont val="宋体"/>
            <family val="3"/>
            <charset val="134"/>
          </rPr>
          <t>项目任务的对应参与人/负责人</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text>
        <r>
          <rPr>
            <b/>
            <sz val="9"/>
            <color indexed="81"/>
            <rFont val="宋体"/>
            <family val="3"/>
            <charset val="134"/>
          </rPr>
          <t xml:space="preserve">开始时间
</t>
        </r>
        <r>
          <rPr>
            <sz val="9"/>
            <color indexed="81"/>
            <rFont val="宋体"/>
            <family val="3"/>
            <charset val="134"/>
          </rPr>
          <t>该任务的开始时间</t>
        </r>
      </text>
    </comment>
    <comment ref="F7" authorId="1">
      <text>
        <r>
          <rPr>
            <b/>
            <sz val="9"/>
            <color indexed="81"/>
            <rFont val="宋体"/>
            <family val="3"/>
            <charset val="134"/>
          </rPr>
          <t xml:space="preserve">结束时间
</t>
        </r>
        <r>
          <rPr>
            <sz val="9"/>
            <color indexed="81"/>
            <rFont val="宋体"/>
            <family val="3"/>
            <charset val="134"/>
          </rPr>
          <t>该任务的真实结束时间</t>
        </r>
      </text>
    </comment>
    <comment ref="G7" authorId="0">
      <text>
        <r>
          <rPr>
            <b/>
            <sz val="9"/>
            <color indexed="81"/>
            <rFont val="宋体"/>
            <family val="3"/>
            <charset val="134"/>
          </rPr>
          <t>时长</t>
        </r>
        <r>
          <rPr>
            <sz val="9"/>
            <color indexed="81"/>
            <rFont val="宋体"/>
            <family val="3"/>
            <charset val="134"/>
          </rPr>
          <t xml:space="preserve">
该任务持续的时长，由结束时间减去开始时间</t>
        </r>
      </text>
    </comment>
    <comment ref="H7" authorId="0">
      <text>
        <r>
          <rPr>
            <b/>
            <sz val="9"/>
            <color indexed="81"/>
            <rFont val="宋体"/>
            <family val="3"/>
            <charset val="134"/>
          </rPr>
          <t xml:space="preserve">有效时长
</t>
        </r>
        <r>
          <rPr>
            <sz val="9"/>
            <color indexed="81"/>
            <rFont val="宋体"/>
            <family val="3"/>
            <charset val="134"/>
          </rPr>
          <t>完成该任务的有效时长，即真实工作时长</t>
        </r>
      </text>
    </comment>
    <comment ref="I7" authorId="0">
      <text>
        <r>
          <rPr>
            <b/>
            <sz val="9"/>
            <color indexed="81"/>
            <rFont val="宋体"/>
            <family val="3"/>
            <charset val="134"/>
          </rPr>
          <t xml:space="preserve">完成情况
</t>
        </r>
        <r>
          <rPr>
            <sz val="9"/>
            <color indexed="81"/>
            <rFont val="宋体"/>
            <family val="3"/>
            <charset val="134"/>
          </rPr>
          <t>是否完成任务</t>
        </r>
      </text>
    </comment>
    <comment ref="J7" authorId="2">
      <text>
        <r>
          <rPr>
            <b/>
            <sz val="9"/>
            <color indexed="81"/>
            <rFont val="宋体"/>
            <family val="3"/>
            <charset val="134"/>
          </rPr>
          <t>完成效率:</t>
        </r>
        <r>
          <rPr>
            <sz val="9"/>
            <color indexed="81"/>
            <rFont val="宋体"/>
            <family val="3"/>
            <charset val="134"/>
          </rPr>
          <t xml:space="preserve">
有效时长/时长</t>
        </r>
      </text>
    </comment>
    <comment ref="K7" authorId="2">
      <text>
        <r>
          <rPr>
            <b/>
            <sz val="9"/>
            <color indexed="81"/>
            <rFont val="宋体"/>
            <family val="3"/>
            <charset val="134"/>
          </rPr>
          <t>具体说明</t>
        </r>
        <r>
          <rPr>
            <sz val="9"/>
            <color indexed="81"/>
            <rFont val="宋体"/>
            <family val="3"/>
            <charset val="134"/>
          </rPr>
          <t xml:space="preserve">
对任务细节的具体说明，如：具体分工、具体解决的内容、遇到的问题等</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<sst xmlns="http://schemas.openxmlformats.org/spreadsheetml/2006/main" count="258" uniqueCount="201">
  <si>
    <t>TEMPLATE ROWS</t>
  </si>
  <si>
    <t>Input Cell</t>
  </si>
  <si>
    <t>Label</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</si>
  <si>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</si>
  <si>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</si>
  <si>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</si>
  <si>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</si>
  <si>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</si>
  <si>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</si>
  <si>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</si>
  <si>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</si>
  <si>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</si>
  <si>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</si>
  <si>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</si>
  <si>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</si>
  <si>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</si>
  <si>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</si>
  <si>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</si>
  <si>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</si>
  <si>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</si>
  <si>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</si>
  <si>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</si>
  <si>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</si>
  <si>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</si>
  <si>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</si>
  <si>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</si>
  <si>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</si>
  <si>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</si>
  <si>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</si>
  <si>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</si>
  <si>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</si>
  <si>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</si>
  <si>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</si>
  <si>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</si>
  <si>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</si>
  <si>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</si>
  <si>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</si>
  <si>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</si>
  <si>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</si>
  <si>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</si>
  <si>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</si>
  <si>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</si>
  <si>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</si>
  <si>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</si>
  <si>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</si>
  <si>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</si>
  <si>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</si>
  <si>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</si>
  <si>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</si>
  <si>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</si>
  <si>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</si>
  <si>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</si>
  <si>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</si>
  <si>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</si>
  <si>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</si>
  <si>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</si>
  <si>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</si>
  <si>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</si>
  <si>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</si>
  <si>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</si>
  <si>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</si>
  <si>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</si>
  <si>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</si>
  <si>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</si>
  <si>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</si>
  <si>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</si>
  <si>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PREDECESSOR</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</si>
  <si>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</si>
  <si>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</si>
  <si>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</si>
  <si>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</si>
  <si>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</si>
  <si>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</si>
  <si>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</si>
  <si>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</si>
  <si>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</si>
  <si>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</si>
  <si>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</si>
  <si>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</si>
  <si>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</si>
  <si>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</si>
  <si>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</si>
  <si>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</si>
  <si>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</si>
  <si>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</si>
  <si>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</si>
  <si>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</si>
  <si>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</si>
  <si>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</si>
  <si>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</si>
  <si>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</si>
  <si>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</si>
  <si>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</si>
  <si>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</si>
  <si>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</si>
  <si>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</si>
  <si>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</si>
  <si>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</si>
  <si>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</si>
  <si>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</si>
  <si>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</si>
  <si>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</si>
  <si>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</si>
  <si>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</si>
  <si>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</si>
  <si>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</si>
  <si>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</si>
  <si>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</si>
  <si>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</si>
  <si>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</si>
  <si>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</si>
  <si>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</si>
  <si>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</si>
  <si>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</si>
  <si>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</si>
  <si>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</si>
  <si>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</si>
  <si>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</si>
  <si>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</si>
  <si>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</si>
  <si>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</si>
  <si>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</si>
  <si>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[Sub-task]</t>
  </si>
  <si>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</si>
  <si>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</si>
  <si>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</si>
  <si>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</si>
  <si>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项目开始日期</t>
    <phoneticPr fontId="3" type="noConversion"/>
  </si>
  <si>
    <t>第1周</t>
    <phoneticPr fontId="3" type="noConversion"/>
  </si>
  <si>
    <t>第2周</t>
    <phoneticPr fontId="3" type="noConversion"/>
  </si>
  <si>
    <t>第3周</t>
    <phoneticPr fontId="3" type="noConversion"/>
  </si>
  <si>
    <t>第4周</t>
    <phoneticPr fontId="3" type="noConversion"/>
  </si>
  <si>
    <t>项目任务</t>
    <phoneticPr fontId="3" type="noConversion"/>
  </si>
  <si>
    <t>开始时间</t>
    <phoneticPr fontId="3" type="noConversion"/>
  </si>
  <si>
    <t>结束时间</t>
    <phoneticPr fontId="3" type="noConversion"/>
  </si>
  <si>
    <t>时长</t>
    <phoneticPr fontId="3" type="noConversion"/>
  </si>
  <si>
    <t>参与人</t>
    <phoneticPr fontId="3" type="noConversion"/>
  </si>
  <si>
    <t>[前期准备]</t>
    <phoneticPr fontId="3" type="noConversion"/>
  </si>
  <si>
    <t>[Sub-task]</t>
    <phoneticPr fontId="3" type="noConversion"/>
  </si>
  <si>
    <t>徐越方洲 易可可 崔冰 余扬名</t>
    <phoneticPr fontId="3" type="noConversion"/>
  </si>
  <si>
    <t>[任务分工]</t>
    <phoneticPr fontId="3" type="noConversion"/>
  </si>
  <si>
    <t>具体说明</t>
    <phoneticPr fontId="3" type="noConversion"/>
  </si>
  <si>
    <t>完成情况</t>
    <phoneticPr fontId="3" type="noConversion"/>
  </si>
  <si>
    <t>有效时长</t>
    <phoneticPr fontId="3" type="noConversion"/>
  </si>
  <si>
    <t>完成效率</t>
    <phoneticPr fontId="3" type="noConversion"/>
  </si>
  <si>
    <t xml:space="preserve">  [查找、阅读相关资料]</t>
    <phoneticPr fontId="3" type="noConversion"/>
  </si>
  <si>
    <t xml:space="preserve">  [交换信息、初步讨论]</t>
    <phoneticPr fontId="3" type="noConversion"/>
  </si>
  <si>
    <t>显示周</t>
    <phoneticPr fontId="3" type="noConversion"/>
  </si>
  <si>
    <t>完成</t>
    <phoneticPr fontId="3" type="noConversion"/>
  </si>
  <si>
    <t>[任务初步分析]</t>
    <phoneticPr fontId="3" type="noConversion"/>
  </si>
  <si>
    <t>第5周</t>
    <phoneticPr fontId="3" type="noConversion"/>
  </si>
  <si>
    <t>[后期准备]</t>
    <phoneticPr fontId="3" type="noConversion"/>
  </si>
  <si>
    <t>[最后优化]</t>
    <phoneticPr fontId="3" type="noConversion"/>
  </si>
  <si>
    <t>[小组成员] 何杨林 季薇璐</t>
    <phoneticPr fontId="3" type="noConversion"/>
  </si>
  <si>
    <t>[网页爬虫：诗词宝典+书法词典] 项目进程管理</t>
    <phoneticPr fontId="3" type="noConversion"/>
  </si>
  <si>
    <t>何杨林 季薇璐</t>
    <phoneticPr fontId="3" type="noConversion"/>
  </si>
  <si>
    <t>何杨林 季薇璐</t>
    <phoneticPr fontId="3" type="noConversion"/>
  </si>
  <si>
    <t>何杨林 季薇璐</t>
    <phoneticPr fontId="3" type="noConversion"/>
  </si>
  <si>
    <t>[诗词宝典]</t>
    <phoneticPr fontId="3" type="noConversion"/>
  </si>
  <si>
    <t>项目结构</t>
    <phoneticPr fontId="3" type="noConversion"/>
  </si>
  <si>
    <t>[书法词典]</t>
    <phoneticPr fontId="3" type="noConversion"/>
  </si>
  <si>
    <t>[对爬虫对象——国学大师网站的初步分析及探索]</t>
    <phoneticPr fontId="3" type="noConversion"/>
  </si>
  <si>
    <t>[检查网页源，熟悉网页结构]</t>
    <phoneticPr fontId="3" type="noConversion"/>
  </si>
  <si>
    <t>[阅读学习网上关于爬虫的代码及实例]</t>
    <phoneticPr fontId="3" type="noConversion"/>
  </si>
  <si>
    <t>[撰写加载网页的代码并运行调试成功]</t>
    <phoneticPr fontId="3" type="noConversion"/>
  </si>
  <si>
    <t>2.7.2</t>
    <phoneticPr fontId="3" type="noConversion"/>
  </si>
  <si>
    <t>[撰写爬该链接第二层及第三层的代码并运行调试成功]</t>
    <phoneticPr fontId="3" type="noConversion"/>
  </si>
  <si>
    <t>何杨林</t>
    <phoneticPr fontId="3" type="noConversion"/>
  </si>
  <si>
    <t xml:space="preserve">何杨林 </t>
    <phoneticPr fontId="3" type="noConversion"/>
  </si>
  <si>
    <t>季薇璐</t>
    <phoneticPr fontId="3" type="noConversion"/>
  </si>
  <si>
    <t>[浏览书法词典网页确认爬虫内容]</t>
    <phoneticPr fontId="3" type="noConversion"/>
  </si>
  <si>
    <t>[浏览诗词宝典网页确认爬虫内容]</t>
    <phoneticPr fontId="3" type="noConversion"/>
  </si>
  <si>
    <t>[检查网页源，熟悉网页结构]</t>
    <phoneticPr fontId="3" type="noConversion"/>
  </si>
  <si>
    <t>[在网页源代码中检索到与任务内容相对应的部分]</t>
    <phoneticPr fontId="3" type="noConversion"/>
  </si>
  <si>
    <t>[在网页源代码中检索到与任务内容相对应的部分]</t>
    <phoneticPr fontId="3" type="noConversion"/>
  </si>
  <si>
    <t>3.2.1</t>
    <phoneticPr fontId="3" type="noConversion"/>
  </si>
  <si>
    <t>[撰写爬第一层网页第一个链接的代码并运行调试成功]</t>
    <phoneticPr fontId="3" type="noConversion"/>
  </si>
  <si>
    <t xml:space="preserve">何杨林 </t>
    <phoneticPr fontId="3" type="noConversion"/>
  </si>
  <si>
    <t>[撰写爬第一个链接的全部三层代码并运行调试成功]</t>
    <phoneticPr fontId="3" type="noConversion"/>
  </si>
  <si>
    <t>季薇璐</t>
    <phoneticPr fontId="3" type="noConversion"/>
  </si>
  <si>
    <t>[撰写循环部分代码爬出每个链接的完整内容并运行调试成功]</t>
    <phoneticPr fontId="3" type="noConversion"/>
  </si>
  <si>
    <t>[撰写循环部分代码爬出每个链接的完整内容并运行调试成功]</t>
    <phoneticPr fontId="3" type="noConversion"/>
  </si>
  <si>
    <t>[导出并保存爬出的全部内容]</t>
    <phoneticPr fontId="3" type="noConversion"/>
  </si>
  <si>
    <t>[导出并保存爬出的全部内容]</t>
    <phoneticPr fontId="3" type="noConversion"/>
  </si>
  <si>
    <t>[总结整理问题与解决方法]</t>
    <phoneticPr fontId="3" type="noConversion"/>
  </si>
  <si>
    <t>[撰写汇报PPT]</t>
    <phoneticPr fontId="3" type="noConversion"/>
  </si>
  <si>
    <t>[撰写项目管理表格]</t>
    <phoneticPr fontId="3" type="noConversion"/>
  </si>
  <si>
    <t>[整理注释代码、调试]</t>
    <phoneticPr fontId="3" type="noConversion"/>
  </si>
  <si>
    <t>浏览网页点进每一层链接，确认爬链接+网页文字内容</t>
    <phoneticPr fontId="3" type="noConversion"/>
  </si>
  <si>
    <t>查看网页源代码</t>
    <phoneticPr fontId="3" type="noConversion"/>
  </si>
  <si>
    <t>从第一层网页的第一个诗词开始，爬出它的链接，再根据它的链接进入第二层网页，爬取网页文字内容及下一层链接和下一层文字内容
2. 学习MOSES原理</t>
    <phoneticPr fontId="3" type="noConversion"/>
  </si>
  <si>
    <t>完成</t>
    <phoneticPr fontId="3" type="noConversion"/>
  </si>
  <si>
    <t>1.报告以ppt的形式呈现</t>
    <phoneticPr fontId="3" type="noConversion"/>
  </si>
  <si>
    <t>2.报告分为两个部分。第二部分为本项目管理表格</t>
    <phoneticPr fontId="3" type="noConversion"/>
  </si>
  <si>
    <t>前期项目进行的效率不高，主要原因：
1. 爬虫相关了解较少
2. 材料较杂，阅读盲目</t>
    <phoneticPr fontId="3" type="noConversion"/>
  </si>
  <si>
    <t>初步分工：何杨林负责：前期爬虫代码阅读及单个链接爬到底；后期循环代码及保存词典部分由季薇璐负责</t>
    <phoneticPr fontId="3" type="noConversion"/>
  </si>
  <si>
    <t>在网页源代码中，找到对应的部分，找到class名称</t>
    <phoneticPr fontId="3" type="noConversion"/>
  </si>
  <si>
    <t>最后采用Xpath的语句定位到name名</t>
    <phoneticPr fontId="3" type="noConversion"/>
  </si>
  <si>
    <t>在网页源代码中，找到对应的部分</t>
    <phoneticPr fontId="3" type="noConversion"/>
  </si>
  <si>
    <t>发现没有class名只有name名，这时候语句行不通了，无法定位到对应部分爬取。</t>
    <phoneticPr fontId="3" type="noConversion"/>
  </si>
  <si>
    <t xml:space="preserve">
</t>
    <phoneticPr fontId="3" type="noConversion"/>
  </si>
</sst>
</file>

<file path=xl/styles.xml><?xml version="1.0" encoding="utf-8"?>
<styleSheet xmlns="http://schemas.openxmlformats.org/spreadsheetml/2006/main">
  <numFmts count="3">
    <numFmt numFmtId="176" formatCode="ddd\ m/dd/yy"/>
    <numFmt numFmtId="177" formatCode="d"/>
    <numFmt numFmtId="178" formatCode="d\ mmm\ yyyy"/>
  </numFmts>
  <fonts count="73">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黑体"/>
      <family val="2"/>
      <scheme val="minor"/>
    </font>
    <font>
      <sz val="10"/>
      <name val="黑体"/>
      <family val="1"/>
      <scheme val="major"/>
    </font>
    <font>
      <sz val="11"/>
      <name val="黑体"/>
      <family val="1"/>
      <scheme val="major"/>
    </font>
    <font>
      <sz val="10"/>
      <name val="黑体"/>
      <family val="2"/>
      <scheme val="minor"/>
    </font>
    <font>
      <b/>
      <sz val="11"/>
      <name val="黑体"/>
      <family val="2"/>
      <scheme val="minor"/>
    </font>
    <font>
      <sz val="9"/>
      <color rgb="FF000000"/>
      <name val="黑体"/>
      <family val="2"/>
      <scheme val="minor"/>
    </font>
    <font>
      <i/>
      <sz val="9"/>
      <name val="黑体"/>
      <family val="2"/>
      <scheme val="minor"/>
    </font>
    <font>
      <b/>
      <sz val="10"/>
      <color rgb="FF000000"/>
      <name val="黑体"/>
      <family val="2"/>
      <scheme val="minor"/>
    </font>
    <font>
      <sz val="10"/>
      <color rgb="FF000000"/>
      <name val="黑体"/>
      <family val="2"/>
      <scheme val="minor"/>
    </font>
    <font>
      <sz val="8"/>
      <name val="黑体"/>
      <family val="2"/>
      <scheme val="minor"/>
    </font>
    <font>
      <sz val="11"/>
      <name val="黑体"/>
      <family val="2"/>
      <scheme val="minor"/>
    </font>
    <font>
      <sz val="14"/>
      <name val="黑体"/>
      <family val="2"/>
      <scheme val="minor"/>
    </font>
    <font>
      <sz val="14"/>
      <color rgb="FF000000"/>
      <name val="黑体"/>
      <family val="2"/>
      <scheme val="minor"/>
    </font>
    <font>
      <sz val="10"/>
      <name val="黑体"/>
      <family val="2"/>
      <scheme val="major"/>
    </font>
    <font>
      <b/>
      <sz val="9"/>
      <name val="黑体"/>
      <family val="2"/>
      <scheme val="major"/>
    </font>
    <font>
      <b/>
      <sz val="8"/>
      <name val="黑体"/>
      <family val="2"/>
      <scheme val="major"/>
    </font>
    <font>
      <sz val="16"/>
      <color theme="4" tint="-0.249977111117893"/>
      <name val="黑体"/>
      <family val="1"/>
      <scheme val="major"/>
    </font>
    <font>
      <b/>
      <sz val="11"/>
      <color rgb="FF000000"/>
      <name val="黑体"/>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name val="宋体"/>
      <family val="3"/>
      <charset val="134"/>
    </font>
    <font>
      <sz val="9"/>
      <color indexed="81"/>
      <name val="宋体"/>
      <family val="3"/>
      <charset val="134"/>
    </font>
    <font>
      <b/>
      <sz val="9"/>
      <color indexed="81"/>
      <name val="宋体"/>
      <family val="3"/>
      <charset val="134"/>
    </font>
    <font>
      <b/>
      <sz val="9"/>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0070C0"/>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thin">
        <color theme="0" tint="-0.24994659260841701"/>
      </left>
      <right/>
      <top/>
      <bottom/>
      <diagonal/>
    </border>
    <border>
      <left style="thin">
        <color theme="0" tint="-0.24994659260841701"/>
      </left>
      <right/>
      <top/>
      <bottom style="medium">
        <color theme="0" tint="-0.34998626667073579"/>
      </bottom>
      <diagonal/>
    </border>
    <border>
      <left/>
      <right style="medium">
        <color theme="0" tint="-0.24994659260841701"/>
      </right>
      <top/>
      <bottom/>
      <diagonal/>
    </border>
    <border>
      <left/>
      <right style="medium">
        <color theme="0" tint="-0.24994659260841701"/>
      </right>
      <top/>
      <bottom style="medium">
        <color theme="0" tint="-0.34998626667073579"/>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91">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4" fillId="24" borderId="10" xfId="0" applyNumberFormat="1" applyFont="1" applyFill="1" applyBorder="1" applyAlignment="1" applyProtection="1">
      <alignment horizontal="left" vertical="center"/>
    </xf>
    <xf numFmtId="0" fontId="44" fillId="24" borderId="10" xfId="0" applyFont="1" applyFill="1" applyBorder="1" applyAlignment="1" applyProtection="1">
      <alignment vertical="center"/>
    </xf>
    <xf numFmtId="0" fontId="40" fillId="24" borderId="10" xfId="0" applyFont="1" applyFill="1" applyBorder="1" applyAlignment="1" applyProtection="1">
      <alignment vertical="center"/>
    </xf>
    <xf numFmtId="0" fontId="40" fillId="24" borderId="10" xfId="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6" borderId="12" xfId="0" applyNumberFormat="1" applyFont="1" applyFill="1" applyBorder="1" applyAlignment="1" applyProtection="1">
      <alignment horizontal="center" vertical="center"/>
    </xf>
    <xf numFmtId="9" fontId="45" fillId="26" borderId="12" xfId="40" applyFont="1" applyFill="1" applyBorder="1" applyAlignment="1" applyProtection="1">
      <alignment horizontal="center" vertical="center"/>
    </xf>
    <xf numFmtId="1"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vertical="center"/>
    </xf>
    <xf numFmtId="0" fontId="40" fillId="0" borderId="10" xfId="0" applyNumberFormat="1" applyFont="1" applyFill="1" applyBorder="1" applyAlignment="1" applyProtection="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Fill="1" applyBorder="1" applyAlignment="1" applyProtection="1">
      <alignment horizontal="center" vertical="center"/>
    </xf>
    <xf numFmtId="0" fontId="4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3" fillId="24" borderId="0" xfId="0" applyFont="1" applyFill="1" applyAlignment="1" applyProtection="1">
      <alignment vertical="center"/>
    </xf>
    <xf numFmtId="0" fontId="48" fillId="23" borderId="0" xfId="0" applyFont="1" applyFill="1" applyBorder="1" applyAlignment="1" applyProtection="1">
      <alignment vertical="center"/>
    </xf>
    <xf numFmtId="0" fontId="49" fillId="24" borderId="0" xfId="0" applyFont="1" applyFill="1" applyAlignment="1" applyProtection="1">
      <alignment vertical="center"/>
    </xf>
    <xf numFmtId="0" fontId="49"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2" borderId="11" xfId="0" applyFont="1" applyFill="1" applyBorder="1" applyAlignment="1" applyProtection="1">
      <alignment vertical="center"/>
    </xf>
    <xf numFmtId="0" fontId="45" fillId="0" borderId="12" xfId="0" quotePrefix="1" applyFont="1" applyFill="1" applyBorder="1" applyAlignment="1" applyProtection="1">
      <alignment horizontal="center" vertical="center"/>
    </xf>
    <xf numFmtId="1" fontId="45" fillId="0" borderId="12" xfId="0" applyNumberFormat="1" applyFont="1" applyFill="1" applyBorder="1" applyAlignment="1" applyProtection="1">
      <alignment horizontal="center" vertical="center"/>
    </xf>
    <xf numFmtId="0" fontId="45" fillId="0" borderId="12" xfId="0" applyFont="1" applyBorder="1" applyAlignment="1" applyProtection="1">
      <alignment vertical="center"/>
    </xf>
    <xf numFmtId="0" fontId="45" fillId="0" borderId="12" xfId="0" applyFont="1" applyBorder="1" applyAlignment="1" applyProtection="1">
      <alignment horizontal="left" vertical="center"/>
    </xf>
    <xf numFmtId="177" fontId="3" fillId="0" borderId="13" xfId="0" applyNumberFormat="1" applyFont="1" applyFill="1" applyBorder="1" applyAlignment="1" applyProtection="1">
      <alignment horizontal="center" vertical="center" shrinkToFit="1"/>
    </xf>
    <xf numFmtId="0" fontId="44" fillId="24" borderId="16" xfId="0" applyNumberFormat="1" applyFont="1" applyFill="1" applyBorder="1" applyAlignment="1" applyProtection="1">
      <alignment horizontal="left" vertical="center"/>
    </xf>
    <xf numFmtId="0" fontId="44" fillId="24" borderId="16" xfId="0" applyFont="1" applyFill="1" applyBorder="1" applyAlignment="1" applyProtection="1">
      <alignment vertical="center"/>
    </xf>
    <xf numFmtId="0" fontId="40" fillId="24" borderId="16" xfId="0" applyFont="1" applyFill="1" applyBorder="1" applyAlignment="1" applyProtection="1">
      <alignment vertical="center"/>
    </xf>
    <xf numFmtId="0" fontId="40" fillId="24" borderId="16" xfId="0" applyNumberFormat="1" applyFont="1" applyFill="1" applyBorder="1" applyAlignment="1" applyProtection="1">
      <alignment horizontal="center" vertical="center"/>
    </xf>
    <xf numFmtId="176" fontId="40" fillId="24" borderId="16" xfId="0" applyNumberFormat="1" applyFont="1" applyFill="1" applyBorder="1" applyAlignment="1" applyProtection="1">
      <alignment horizontal="right" vertical="center"/>
    </xf>
    <xf numFmtId="177" fontId="3" fillId="0" borderId="17" xfId="0" applyNumberFormat="1" applyFont="1" applyFill="1" applyBorder="1" applyAlignment="1" applyProtection="1">
      <alignment horizontal="center" vertical="center" shrinkToFit="1"/>
    </xf>
    <xf numFmtId="177" fontId="3" fillId="0" borderId="18" xfId="0" applyNumberFormat="1" applyFont="1" applyFill="1" applyBorder="1" applyAlignment="1" applyProtection="1">
      <alignment horizontal="center" vertical="center" shrinkToFit="1"/>
    </xf>
    <xf numFmtId="1" fontId="51" fillId="24" borderId="16" xfId="0" applyNumberFormat="1" applyFont="1" applyFill="1" applyBorder="1" applyAlignment="1" applyProtection="1">
      <alignment horizontal="center" vertical="center"/>
    </xf>
    <xf numFmtId="1" fontId="52" fillId="0" borderId="12" xfId="0" applyNumberFormat="1" applyFont="1" applyBorder="1" applyAlignment="1" applyProtection="1">
      <alignment horizontal="center" vertical="center"/>
    </xf>
    <xf numFmtId="1" fontId="51" fillId="24"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1" fillId="24" borderId="0" xfId="0" applyFont="1" applyFill="1" applyAlignment="1" applyProtection="1">
      <alignment vertical="center"/>
    </xf>
    <xf numFmtId="1" fontId="52" fillId="0" borderId="12" xfId="0" applyNumberFormat="1" applyFont="1" applyFill="1" applyBorder="1" applyAlignment="1" applyProtection="1">
      <alignment horizontal="center" vertical="center"/>
    </xf>
    <xf numFmtId="176" fontId="45" fillId="25" borderId="12" xfId="0" applyNumberFormat="1" applyFont="1" applyFill="1" applyBorder="1" applyAlignment="1" applyProtection="1">
      <alignment horizontal="center" vertical="center"/>
    </xf>
    <xf numFmtId="176" fontId="45" fillId="0" borderId="12" xfId="0" applyNumberFormat="1" applyFont="1" applyBorder="1" applyAlignment="1" applyProtection="1">
      <alignment horizontal="center" vertical="center"/>
    </xf>
    <xf numFmtId="176" fontId="40" fillId="24" borderId="10" xfId="0" applyNumberFormat="1" applyFont="1" applyFill="1" applyBorder="1" applyAlignment="1" applyProtection="1">
      <alignment horizontal="center" vertical="center"/>
    </xf>
    <xf numFmtId="0" fontId="46" fillId="0" borderId="10" xfId="0" applyFont="1" applyFill="1" applyBorder="1" applyAlignment="1" applyProtection="1">
      <alignment horizontal="center" vertical="center"/>
    </xf>
    <xf numFmtId="0" fontId="48" fillId="23" borderId="0" xfId="0" applyFont="1" applyFill="1" applyBorder="1" applyAlignment="1" applyProtection="1">
      <alignment horizontal="center" vertical="center"/>
    </xf>
    <xf numFmtId="0" fontId="40" fillId="24" borderId="0" xfId="0" applyFont="1" applyFill="1" applyAlignment="1" applyProtection="1">
      <alignment horizontal="center" vertical="center"/>
    </xf>
    <xf numFmtId="0" fontId="40" fillId="24" borderId="16"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9" fontId="40" fillId="0" borderId="10" xfId="0" applyNumberFormat="1" applyFont="1" applyFill="1" applyBorder="1" applyAlignment="1" applyProtection="1">
      <alignment horizontal="left" vertical="center"/>
    </xf>
    <xf numFmtId="0" fontId="40" fillId="24" borderId="10" xfId="0" applyFont="1" applyFill="1" applyBorder="1" applyAlignment="1" applyProtection="1">
      <alignment horizontal="left" vertical="center"/>
    </xf>
    <xf numFmtId="0" fontId="53" fillId="0" borderId="0" xfId="0" applyNumberFormat="1" applyFont="1" applyFill="1" applyBorder="1" applyProtection="1"/>
    <xf numFmtId="0" fontId="53" fillId="0" borderId="0" xfId="0" applyFont="1" applyFill="1" applyBorder="1" applyProtection="1"/>
    <xf numFmtId="0" fontId="53" fillId="0" borderId="0" xfId="0" applyFont="1" applyProtection="1"/>
    <xf numFmtId="0" fontId="53" fillId="0" borderId="0" xfId="0" applyFont="1" applyFill="1" applyAlignment="1" applyProtection="1">
      <alignment horizontal="right" vertical="center"/>
    </xf>
    <xf numFmtId="0" fontId="54" fillId="0" borderId="19" xfId="0" applyNumberFormat="1" applyFont="1" applyFill="1" applyBorder="1" applyAlignment="1" applyProtection="1">
      <alignment horizontal="left" vertical="center"/>
    </xf>
    <xf numFmtId="0" fontId="54" fillId="0" borderId="19" xfId="0" applyFont="1" applyFill="1" applyBorder="1" applyAlignment="1" applyProtection="1">
      <alignment horizontal="left" vertical="center"/>
    </xf>
    <xf numFmtId="0" fontId="54" fillId="0" borderId="19" xfId="0" applyFont="1" applyFill="1" applyBorder="1" applyAlignment="1" applyProtection="1">
      <alignment horizontal="center" vertical="center" wrapText="1"/>
    </xf>
    <xf numFmtId="0" fontId="54" fillId="0" borderId="19" xfId="0" applyFont="1" applyFill="1" applyBorder="1" applyAlignment="1" applyProtection="1">
      <alignment horizontal="center" vertical="center"/>
    </xf>
    <xf numFmtId="0" fontId="40" fillId="0" borderId="20" xfId="0" applyNumberFormat="1" applyFont="1" applyFill="1" applyBorder="1" applyAlignment="1" applyProtection="1">
      <alignment horizontal="center" vertical="center" shrinkToFit="1"/>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6" fillId="0" borderId="0" xfId="0" applyNumberFormat="1" applyFont="1" applyFill="1" applyBorder="1" applyAlignment="1" applyProtection="1">
      <alignment vertical="center"/>
      <protection locked="0"/>
    </xf>
    <xf numFmtId="0" fontId="45" fillId="0" borderId="12" xfId="0" applyFont="1" applyFill="1" applyBorder="1" applyAlignment="1" applyProtection="1">
      <alignment horizontal="center" vertical="center"/>
    </xf>
    <xf numFmtId="0" fontId="43" fillId="0" borderId="23" xfId="0" applyNumberFormat="1" applyFont="1" applyFill="1" applyBorder="1" applyAlignment="1" applyProtection="1">
      <alignment horizontal="center" vertical="center"/>
      <protection locked="0"/>
    </xf>
    <xf numFmtId="0" fontId="44" fillId="0" borderId="10" xfId="0" applyNumberFormat="1" applyFont="1" applyFill="1" applyBorder="1" applyAlignment="1" applyProtection="1">
      <alignment horizontal="left" vertical="center"/>
    </xf>
    <xf numFmtId="0" fontId="57" fillId="22" borderId="11" xfId="0" applyFont="1" applyFill="1" applyBorder="1" applyAlignment="1" applyProtection="1">
      <alignment vertical="center"/>
    </xf>
    <xf numFmtId="0" fontId="1" fillId="0" borderId="0" xfId="0" applyFont="1" applyAlignment="1" applyProtection="1">
      <alignment horizontal="right" vertical="center"/>
    </xf>
    <xf numFmtId="0" fontId="59"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0" fillId="0" borderId="0" xfId="0" applyFont="1" applyAlignment="1">
      <alignment wrapText="1"/>
    </xf>
    <xf numFmtId="0" fontId="37" fillId="0" borderId="0" xfId="34" applyFont="1" applyAlignment="1" applyProtection="1"/>
    <xf numFmtId="0" fontId="60" fillId="0" borderId="0" xfId="0" applyFont="1" applyAlignment="1">
      <alignment horizontal="left" wrapText="1"/>
    </xf>
    <xf numFmtId="0" fontId="60" fillId="0" borderId="0" xfId="0" applyFont="1" applyAlignment="1">
      <alignment vertical="center" wrapText="1"/>
    </xf>
    <xf numFmtId="0" fontId="60" fillId="0" borderId="0" xfId="0" applyFont="1" applyFill="1" applyBorder="1" applyAlignment="1">
      <alignment vertical="center" wrapText="1"/>
    </xf>
    <xf numFmtId="0" fontId="61" fillId="0" borderId="0" xfId="0" applyFont="1" applyAlignment="1">
      <alignment vertical="center"/>
    </xf>
    <xf numFmtId="0" fontId="61" fillId="0" borderId="0" xfId="0" applyFont="1"/>
    <xf numFmtId="0" fontId="61" fillId="0" borderId="0" xfId="0" applyFont="1" applyAlignment="1"/>
    <xf numFmtId="0" fontId="62" fillId="0" borderId="0" xfId="0" applyFont="1" applyFill="1" applyBorder="1" applyAlignment="1">
      <alignment vertical="center" wrapText="1"/>
    </xf>
    <xf numFmtId="0" fontId="61" fillId="0" borderId="0" xfId="0" applyFont="1" applyBorder="1"/>
    <xf numFmtId="0" fontId="37" fillId="0" borderId="0" xfId="34" applyFont="1" applyFill="1" applyBorder="1" applyAlignment="1" applyProtection="1">
      <alignment vertical="center"/>
    </xf>
    <xf numFmtId="0" fontId="64" fillId="0" borderId="0" xfId="0" applyFont="1" applyAlignment="1">
      <alignment horizontal="right"/>
    </xf>
    <xf numFmtId="0" fontId="60" fillId="0" borderId="0" xfId="0" applyFont="1"/>
    <xf numFmtId="0" fontId="60" fillId="0" borderId="0" xfId="0" applyFont="1" applyAlignment="1"/>
    <xf numFmtId="0" fontId="60" fillId="0" borderId="0" xfId="0" applyFont="1" applyAlignment="1">
      <alignment horizontal="left" indent="1"/>
    </xf>
    <xf numFmtId="0" fontId="60" fillId="0" borderId="0" xfId="0" quotePrefix="1" applyFont="1" applyAlignment="1">
      <alignment horizontal="left" wrapText="1" indent="1"/>
    </xf>
    <xf numFmtId="0" fontId="36" fillId="0" borderId="0" xfId="0" quotePrefix="1" applyFont="1" applyAlignment="1">
      <alignment horizontal="left" indent="1"/>
    </xf>
    <xf numFmtId="0" fontId="64" fillId="0" borderId="0" xfId="0" applyFont="1" applyAlignment="1">
      <alignment horizontal="left" wrapText="1"/>
    </xf>
    <xf numFmtId="0" fontId="60" fillId="0" borderId="0" xfId="0" applyFont="1" applyFill="1" applyBorder="1" applyAlignment="1">
      <alignment horizontal="left" vertical="center" wrapText="1"/>
    </xf>
    <xf numFmtId="0" fontId="66" fillId="0" borderId="0" xfId="0" applyFont="1" applyAlignment="1">
      <alignment horizontal="right"/>
    </xf>
    <xf numFmtId="0" fontId="67" fillId="0" borderId="0" xfId="0" applyFont="1" applyFill="1" applyBorder="1" applyAlignment="1">
      <alignment vertical="center" wrapText="1"/>
    </xf>
    <xf numFmtId="0" fontId="60" fillId="0" borderId="0" xfId="0" quotePrefix="1" applyFont="1" applyAlignment="1">
      <alignment wrapText="1"/>
    </xf>
    <xf numFmtId="0" fontId="67" fillId="0" borderId="0" xfId="0" applyFont="1" applyAlignment="1"/>
    <xf numFmtId="0" fontId="11" fillId="0" borderId="0" xfId="0" applyFont="1" applyAlignment="1" applyProtection="1">
      <protection locked="0"/>
    </xf>
    <xf numFmtId="0" fontId="67" fillId="0" borderId="0" xfId="0" applyFont="1"/>
    <xf numFmtId="0" fontId="66" fillId="0" borderId="0" xfId="0" applyFont="1" applyFill="1" applyBorder="1" applyAlignment="1"/>
    <xf numFmtId="14" fontId="45" fillId="25" borderId="12" xfId="0" applyNumberFormat="1" applyFont="1" applyFill="1" applyBorder="1" applyAlignment="1" applyProtection="1">
      <alignment horizontal="center" vertical="center"/>
    </xf>
    <xf numFmtId="14" fontId="45" fillId="0" borderId="12" xfId="0" applyNumberFormat="1" applyFont="1" applyBorder="1" applyAlignment="1" applyProtection="1">
      <alignment horizontal="center" vertical="center"/>
    </xf>
    <xf numFmtId="14" fontId="40" fillId="24" borderId="10" xfId="0" applyNumberFormat="1" applyFont="1" applyFill="1" applyBorder="1" applyAlignment="1" applyProtection="1">
      <alignment horizontal="center" vertical="center"/>
    </xf>
    <xf numFmtId="177" fontId="3" fillId="0" borderId="24" xfId="0" applyNumberFormat="1" applyFont="1" applyFill="1" applyBorder="1" applyAlignment="1" applyProtection="1">
      <alignment horizontal="center" vertical="center" shrinkToFit="1"/>
    </xf>
    <xf numFmtId="0" fontId="40" fillId="0" borderId="25" xfId="0" applyNumberFormat="1" applyFont="1" applyFill="1" applyBorder="1" applyAlignment="1" applyProtection="1">
      <alignment horizontal="center" vertical="center" shrinkToFit="1"/>
    </xf>
    <xf numFmtId="177" fontId="3" fillId="0" borderId="26" xfId="0" applyNumberFormat="1" applyFont="1" applyFill="1" applyBorder="1" applyAlignment="1" applyProtection="1">
      <alignment horizontal="center" vertical="center" shrinkToFit="1"/>
    </xf>
    <xf numFmtId="0" fontId="40" fillId="0" borderId="27" xfId="0" applyNumberFormat="1" applyFont="1" applyFill="1" applyBorder="1" applyAlignment="1" applyProtection="1">
      <alignment horizontal="center" vertical="center" shrinkToFit="1"/>
    </xf>
    <xf numFmtId="0" fontId="0" fillId="0" borderId="0" xfId="0" applyBorder="1" applyProtection="1"/>
    <xf numFmtId="177" fontId="3" fillId="0" borderId="0" xfId="0" applyNumberFormat="1" applyFont="1" applyFill="1" applyBorder="1" applyAlignment="1" applyProtection="1">
      <alignment horizontal="center" vertical="center" shrinkToFit="1"/>
    </xf>
    <xf numFmtId="0" fontId="40" fillId="24" borderId="0" xfId="0" applyFont="1" applyFill="1" applyBorder="1" applyAlignment="1" applyProtection="1">
      <alignment horizontal="left" vertical="center"/>
    </xf>
    <xf numFmtId="0" fontId="40" fillId="0" borderId="0" xfId="0" applyFont="1" applyFill="1" applyBorder="1" applyAlignment="1" applyProtection="1">
      <alignment horizontal="left" vertical="center"/>
    </xf>
    <xf numFmtId="0" fontId="40" fillId="27" borderId="10" xfId="0" applyFont="1" applyFill="1" applyBorder="1" applyAlignment="1" applyProtection="1">
      <alignment horizontal="left" vertical="center"/>
    </xf>
    <xf numFmtId="1" fontId="45" fillId="0" borderId="12" xfId="0" applyNumberFormat="1" applyFont="1" applyBorder="1" applyAlignment="1" applyProtection="1">
      <alignment horizontal="left" vertical="center"/>
    </xf>
    <xf numFmtId="0" fontId="1" fillId="0" borderId="0" xfId="0" applyFont="1" applyAlignment="1" applyProtection="1">
      <alignment horizontal="left" vertical="center"/>
    </xf>
    <xf numFmtId="0" fontId="0" fillId="0" borderId="0" xfId="0" applyAlignment="1" applyProtection="1">
      <alignment horizontal="left"/>
    </xf>
    <xf numFmtId="0" fontId="1" fillId="0" borderId="0" xfId="0" applyFont="1" applyFill="1" applyBorder="1" applyAlignment="1" applyProtection="1">
      <alignment horizontal="left"/>
    </xf>
    <xf numFmtId="0" fontId="53" fillId="0" borderId="0" xfId="0" applyFont="1" applyAlignment="1" applyProtection="1">
      <alignment horizontal="left"/>
    </xf>
    <xf numFmtId="0" fontId="41" fillId="0" borderId="0" xfId="0" applyFont="1" applyAlignment="1" applyProtection="1">
      <alignment horizontal="left"/>
    </xf>
    <xf numFmtId="1" fontId="40" fillId="24" borderId="16" xfId="0" applyNumberFormat="1" applyFont="1" applyFill="1" applyBorder="1" applyAlignment="1" applyProtection="1">
      <alignment horizontal="left" vertical="center"/>
    </xf>
    <xf numFmtId="1" fontId="45" fillId="0" borderId="12" xfId="0" applyNumberFormat="1" applyFont="1" applyFill="1" applyBorder="1" applyAlignment="1" applyProtection="1">
      <alignment horizontal="left" vertical="center"/>
    </xf>
    <xf numFmtId="1" fontId="40" fillId="24" borderId="10" xfId="0" applyNumberFormat="1" applyFont="1" applyFill="1" applyBorder="1" applyAlignment="1" applyProtection="1">
      <alignment horizontal="left" vertical="center"/>
    </xf>
    <xf numFmtId="1" fontId="40" fillId="0" borderId="10" xfId="0" applyNumberFormat="1" applyFont="1" applyFill="1" applyBorder="1" applyAlignment="1" applyProtection="1">
      <alignment horizontal="left" vertical="center"/>
    </xf>
    <xf numFmtId="0" fontId="49" fillId="24" borderId="0" xfId="0" applyFont="1" applyFill="1" applyAlignment="1" applyProtection="1">
      <alignment horizontal="left" vertical="center"/>
    </xf>
    <xf numFmtId="0" fontId="40" fillId="24" borderId="0" xfId="0" applyFont="1" applyFill="1" applyAlignment="1" applyProtection="1">
      <alignment horizontal="left" vertical="center"/>
    </xf>
    <xf numFmtId="0" fontId="41" fillId="0" borderId="0" xfId="0" applyFont="1" applyAlignment="1" applyProtection="1"/>
    <xf numFmtId="0" fontId="0" fillId="0" borderId="0" xfId="0" applyAlignment="1" applyProtection="1"/>
    <xf numFmtId="0" fontId="55" fillId="0" borderId="19" xfId="0" applyNumberFormat="1" applyFont="1" applyFill="1" applyBorder="1" applyAlignment="1" applyProtection="1">
      <alignment horizontal="center" vertical="center"/>
    </xf>
    <xf numFmtId="0" fontId="50" fillId="0" borderId="17" xfId="0" applyNumberFormat="1" applyFont="1" applyFill="1" applyBorder="1" applyAlignment="1" applyProtection="1">
      <alignment horizontal="center" vertical="center"/>
    </xf>
    <xf numFmtId="0" fontId="50" fillId="0" borderId="13" xfId="0" applyNumberFormat="1" applyFont="1" applyFill="1" applyBorder="1" applyAlignment="1" applyProtection="1">
      <alignment horizontal="center" vertical="center"/>
    </xf>
    <xf numFmtId="0" fontId="50" fillId="0" borderId="18" xfId="0" applyNumberFormat="1" applyFont="1" applyFill="1" applyBorder="1" applyAlignment="1" applyProtection="1">
      <alignment horizontal="center" vertical="center"/>
    </xf>
    <xf numFmtId="14" fontId="43" fillId="0" borderId="17" xfId="0" applyNumberFormat="1" applyFont="1" applyFill="1" applyBorder="1" applyAlignment="1" applyProtection="1">
      <alignment horizontal="center" vertical="center"/>
    </xf>
    <xf numFmtId="14" fontId="43" fillId="0" borderId="13" xfId="0" applyNumberFormat="1" applyFont="1" applyFill="1" applyBorder="1" applyAlignment="1" applyProtection="1">
      <alignment horizontal="center" vertical="center"/>
    </xf>
    <xf numFmtId="14" fontId="43" fillId="0" borderId="18" xfId="0" applyNumberFormat="1" applyFont="1" applyFill="1" applyBorder="1" applyAlignment="1" applyProtection="1">
      <alignment horizontal="center" vertical="center"/>
    </xf>
    <xf numFmtId="178" fontId="43" fillId="0" borderId="17" xfId="0" applyNumberFormat="1" applyFont="1" applyFill="1" applyBorder="1" applyAlignment="1" applyProtection="1">
      <alignment horizontal="center" vertical="center"/>
    </xf>
    <xf numFmtId="178" fontId="43" fillId="0" borderId="13" xfId="0" applyNumberFormat="1" applyFont="1" applyFill="1" applyBorder="1" applyAlignment="1" applyProtection="1">
      <alignment horizontal="center" vertical="center"/>
    </xf>
    <xf numFmtId="178" fontId="43" fillId="0" borderId="18" xfId="0" applyNumberFormat="1" applyFont="1" applyFill="1" applyBorder="1" applyAlignment="1" applyProtection="1">
      <alignment horizontal="center" vertical="center"/>
    </xf>
    <xf numFmtId="0" fontId="58" fillId="0" borderId="0" xfId="34" applyFont="1" applyBorder="1" applyAlignment="1" applyProtection="1">
      <alignment horizontal="left" vertical="center"/>
    </xf>
    <xf numFmtId="0" fontId="0" fillId="0" borderId="0" xfId="0"/>
    <xf numFmtId="14" fontId="43" fillId="0" borderId="23" xfId="0" applyNumberFormat="1" applyFont="1" applyFill="1" applyBorder="1" applyAlignment="1" applyProtection="1">
      <alignment horizontal="center" vertical="center" shrinkToFit="1"/>
      <protection locked="0"/>
    </xf>
    <xf numFmtId="0" fontId="59" fillId="0" borderId="0" xfId="0" applyFont="1" applyFill="1" applyBorder="1" applyAlignment="1">
      <alignment horizontal="left"/>
    </xf>
    <xf numFmtId="0" fontId="72" fillId="0" borderId="0" xfId="0" applyNumberFormat="1" applyFont="1" applyAlignment="1" applyProtection="1">
      <protection locked="0"/>
    </xf>
    <xf numFmtId="1" fontId="45" fillId="0" borderId="12" xfId="0" applyNumberFormat="1" applyFont="1" applyBorder="1" applyAlignment="1" applyProtection="1">
      <alignment horizontal="left" vertical="center" wrapText="1"/>
    </xf>
  </cellXfs>
  <cellStyles count="44">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百分比" xfId="40" builtinId="5"/>
    <cellStyle name="标题" xfId="41" builtinId="15" customBuiltin="1"/>
    <cellStyle name="标题 1" xfId="30" builtinId="16" customBuiltin="1"/>
    <cellStyle name="标题 2" xfId="31" builtinId="17" customBuiltin="1"/>
    <cellStyle name="标题 3" xfId="32" builtinId="18" customBuiltin="1"/>
    <cellStyle name="标题 4" xfId="33" builtinId="19" customBuiltin="1"/>
    <cellStyle name="差" xfId="25" builtinId="27" customBuiltin="1"/>
    <cellStyle name="常规" xfId="0" builtinId="0"/>
    <cellStyle name="超链接" xfId="34" builtinId="8"/>
    <cellStyle name="好" xfId="29" builtinId="26" customBuiltin="1"/>
    <cellStyle name="汇总" xfId="42" builtinId="25" customBuiltin="1"/>
    <cellStyle name="计算" xfId="26" builtinId="22" customBuiltin="1"/>
    <cellStyle name="检查单元格" xfId="27" builtinId="23" customBuiltin="1"/>
    <cellStyle name="解释性文本" xfId="28" builtinId="53" customBuiltin="1"/>
    <cellStyle name="警告文本" xfId="43" builtinId="11" customBuiltin="1"/>
    <cellStyle name="链接单元格" xfId="36" builtinId="24" customBuiltin="1"/>
    <cellStyle name="强调文字颜色 1" xfId="19" builtinId="29" customBuiltin="1"/>
    <cellStyle name="强调文字颜色 2" xfId="20" builtinId="33" customBuiltin="1"/>
    <cellStyle name="强调文字颜色 3" xfId="21" builtinId="37" customBuiltin="1"/>
    <cellStyle name="强调文字颜色 4" xfId="22" builtinId="41" customBuiltin="1"/>
    <cellStyle name="强调文字颜色 5" xfId="23" builtinId="45" customBuiltin="1"/>
    <cellStyle name="强调文字颜色 6" xfId="24" builtinId="49" customBuiltin="1"/>
    <cellStyle name="适中" xfId="37" builtinId="28" customBuiltin="1"/>
    <cellStyle name="输出" xfId="39" builtinId="21" customBuiltin="1"/>
    <cellStyle name="输入" xfId="35" builtinId="20" customBuiltin="1"/>
    <cellStyle name="注释" xfId="38" builtinId="10" customBuiltin="1"/>
  </cellStyles>
  <dxfs count="25">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J$4" horiz="1" max="100" min="1" page="0" val="7"/>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2</xdr:col>
      <xdr:colOff>854075</xdr:colOff>
      <xdr:row>5</xdr:row>
      <xdr:rowOff>142875</xdr:rowOff>
    </xdr:from>
    <xdr:to>
      <xdr:col>8</xdr:col>
      <xdr:colOff>450850</xdr:colOff>
      <xdr:row>10</xdr:row>
      <xdr:rowOff>105833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xmlns=""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sheetPr codeName="Sheet8">
    <pageSetUpPr fitToPage="1"/>
  </sheetPr>
  <dimension ref="A1:XFC58"/>
  <sheetViews>
    <sheetView showGridLines="0" tabSelected="1" zoomScaleNormal="100" workbookViewId="0">
      <pane ySplit="7" topLeftCell="A9" activePane="bottomLeft" state="frozen"/>
      <selection pane="bottomLeft" activeCell="C36" sqref="C36"/>
    </sheetView>
  </sheetViews>
  <sheetFormatPr defaultColWidth="0" defaultRowHeight="13.2"/>
  <cols>
    <col min="1" max="1" width="9.77734375" style="5" customWidth="1"/>
    <col min="2" max="2" width="51.77734375" style="174" bestFit="1" customWidth="1"/>
    <col min="3" max="3" width="23.21875" style="1" customWidth="1"/>
    <col min="4" max="4" width="6.77734375" style="6" hidden="1" customWidth="1"/>
    <col min="5" max="5" width="10" style="1" customWidth="1"/>
    <col min="6" max="6" width="10.21875" style="1" customWidth="1"/>
    <col min="7" max="7" width="6.77734375" style="1" customWidth="1"/>
    <col min="8" max="9" width="7.5546875" style="1" customWidth="1"/>
    <col min="10" max="10" width="9.21875" style="1" customWidth="1"/>
    <col min="11" max="11" width="9.21875" style="163" customWidth="1"/>
    <col min="12" max="12" width="5.5546875" style="1" customWidth="1"/>
    <col min="13" max="38" width="2.44140625" style="1" customWidth="1"/>
    <col min="39" max="39" width="2.44140625" style="156" customWidth="1"/>
    <col min="40" max="47" width="2.44140625" style="1" customWidth="1"/>
    <col min="48" max="66" width="2.44140625" style="1" hidden="1"/>
    <col min="67" max="68" width="9.21875" style="1" hidden="1"/>
    <col min="69" max="16383" width="9.21875" style="3" hidden="1"/>
    <col min="16384" max="16384" width="5.44140625" style="3" hidden="1"/>
  </cols>
  <sheetData>
    <row r="1" spans="1:68" ht="30" customHeight="1">
      <c r="A1" s="113" t="s">
        <v>154</v>
      </c>
      <c r="B1" s="43"/>
      <c r="C1" s="43"/>
      <c r="D1" s="43"/>
      <c r="E1" s="43"/>
      <c r="F1" s="43"/>
      <c r="H1" s="118"/>
      <c r="I1" s="118"/>
      <c r="K1" s="162"/>
      <c r="M1" s="185"/>
      <c r="N1" s="185"/>
      <c r="O1" s="185"/>
      <c r="P1" s="185"/>
      <c r="Q1" s="185"/>
      <c r="R1" s="185"/>
      <c r="S1" s="185"/>
      <c r="T1" s="185"/>
      <c r="U1" s="185"/>
      <c r="V1" s="185"/>
      <c r="W1" s="185"/>
      <c r="X1" s="185"/>
      <c r="Y1" s="185"/>
      <c r="Z1" s="185"/>
      <c r="AA1" s="185"/>
      <c r="AB1" s="185"/>
      <c r="AC1" s="185"/>
      <c r="AD1" s="185"/>
      <c r="AE1" s="185"/>
      <c r="AF1" s="185"/>
      <c r="AG1" s="185"/>
    </row>
    <row r="2" spans="1:68" ht="18" customHeight="1">
      <c r="A2" s="48" t="s">
        <v>153</v>
      </c>
      <c r="B2" s="189"/>
      <c r="C2" s="22"/>
      <c r="D2" s="30"/>
      <c r="E2" s="146"/>
      <c r="F2" s="146"/>
      <c r="J2" s="2"/>
    </row>
    <row r="3" spans="1:68" ht="14.4">
      <c r="A3" s="48"/>
      <c r="B3" s="44"/>
      <c r="C3" s="4"/>
      <c r="D3" s="4"/>
      <c r="E3" s="4"/>
      <c r="F3" s="4"/>
      <c r="G3" s="4"/>
      <c r="J3" s="2"/>
      <c r="M3" s="29"/>
      <c r="N3" s="29"/>
      <c r="O3" s="29"/>
      <c r="P3" s="29"/>
      <c r="Q3" s="29"/>
      <c r="R3" s="29"/>
      <c r="S3" s="29"/>
      <c r="T3" s="29"/>
      <c r="U3" s="29"/>
      <c r="V3" s="29"/>
      <c r="W3" s="29"/>
      <c r="X3" s="29"/>
      <c r="Y3" s="29"/>
      <c r="Z3" s="29"/>
      <c r="AA3" s="29"/>
      <c r="AB3" s="29"/>
      <c r="AC3" s="29"/>
    </row>
    <row r="4" spans="1:68" ht="17.25" customHeight="1">
      <c r="A4" s="101"/>
      <c r="B4" s="104" t="s">
        <v>127</v>
      </c>
      <c r="C4" s="187">
        <v>43410</v>
      </c>
      <c r="D4" s="187"/>
      <c r="E4" s="187"/>
      <c r="F4" s="102"/>
      <c r="H4" s="104"/>
      <c r="I4" s="104" t="s">
        <v>147</v>
      </c>
      <c r="J4" s="115">
        <v>7</v>
      </c>
      <c r="K4" s="164"/>
      <c r="L4" s="46"/>
      <c r="M4" s="176" t="s">
        <v>128</v>
      </c>
      <c r="N4" s="177"/>
      <c r="O4" s="177"/>
      <c r="P4" s="177"/>
      <c r="Q4" s="177"/>
      <c r="R4" s="177"/>
      <c r="S4" s="178"/>
      <c r="T4" s="176" t="s">
        <v>129</v>
      </c>
      <c r="U4" s="177"/>
      <c r="V4" s="177"/>
      <c r="W4" s="177"/>
      <c r="X4" s="177"/>
      <c r="Y4" s="177"/>
      <c r="Z4" s="178"/>
      <c r="AA4" s="176" t="s">
        <v>130</v>
      </c>
      <c r="AB4" s="177"/>
      <c r="AC4" s="177"/>
      <c r="AD4" s="177"/>
      <c r="AE4" s="177"/>
      <c r="AF4" s="177"/>
      <c r="AG4" s="178"/>
      <c r="AH4" s="176" t="s">
        <v>131</v>
      </c>
      <c r="AI4" s="177"/>
      <c r="AJ4" s="177"/>
      <c r="AK4" s="177"/>
      <c r="AL4" s="177"/>
      <c r="AM4" s="177"/>
      <c r="AN4" s="178"/>
      <c r="AO4" s="176" t="s">
        <v>150</v>
      </c>
      <c r="AP4" s="177"/>
      <c r="AQ4" s="177"/>
      <c r="AR4" s="177"/>
      <c r="AS4" s="177"/>
      <c r="AT4" s="177"/>
      <c r="AU4" s="178"/>
      <c r="AV4" s="176"/>
      <c r="AW4" s="177"/>
      <c r="AX4" s="177"/>
      <c r="AY4" s="177"/>
      <c r="AZ4" s="177"/>
      <c r="BA4" s="177"/>
      <c r="BB4" s="178"/>
      <c r="BC4" s="176"/>
      <c r="BD4" s="177"/>
      <c r="BE4" s="177"/>
      <c r="BF4" s="177"/>
      <c r="BG4" s="177"/>
      <c r="BH4" s="177"/>
      <c r="BI4" s="178"/>
      <c r="BJ4" s="176"/>
      <c r="BK4" s="177"/>
      <c r="BL4" s="177"/>
      <c r="BM4" s="177"/>
      <c r="BN4" s="177"/>
      <c r="BO4" s="177"/>
      <c r="BP4" s="178"/>
    </row>
    <row r="5" spans="1:68" ht="17.25" customHeight="1">
      <c r="A5" s="101"/>
      <c r="B5" s="104"/>
      <c r="C5" s="186"/>
      <c r="D5" s="186"/>
      <c r="E5" s="186"/>
      <c r="F5" s="103"/>
      <c r="G5" s="103"/>
      <c r="H5" s="103"/>
      <c r="I5" s="103"/>
      <c r="J5" s="103"/>
      <c r="K5" s="165"/>
      <c r="L5" s="46"/>
      <c r="M5" s="179">
        <f>M6</f>
        <v>43451</v>
      </c>
      <c r="N5" s="180"/>
      <c r="O5" s="180"/>
      <c r="P5" s="180"/>
      <c r="Q5" s="180"/>
      <c r="R5" s="180"/>
      <c r="S5" s="181"/>
      <c r="T5" s="179">
        <f>T6</f>
        <v>43458</v>
      </c>
      <c r="U5" s="180"/>
      <c r="V5" s="180"/>
      <c r="W5" s="180"/>
      <c r="X5" s="180"/>
      <c r="Y5" s="180"/>
      <c r="Z5" s="181"/>
      <c r="AA5" s="179">
        <f>AA6</f>
        <v>43465</v>
      </c>
      <c r="AB5" s="180"/>
      <c r="AC5" s="180"/>
      <c r="AD5" s="180"/>
      <c r="AE5" s="180"/>
      <c r="AF5" s="180"/>
      <c r="AG5" s="181"/>
      <c r="AH5" s="179">
        <f>AH6</f>
        <v>43472</v>
      </c>
      <c r="AI5" s="180"/>
      <c r="AJ5" s="180"/>
      <c r="AK5" s="180"/>
      <c r="AL5" s="180"/>
      <c r="AM5" s="180"/>
      <c r="AN5" s="181"/>
      <c r="AO5" s="182">
        <f>AO6</f>
        <v>43479</v>
      </c>
      <c r="AP5" s="183"/>
      <c r="AQ5" s="183"/>
      <c r="AR5" s="183"/>
      <c r="AS5" s="183"/>
      <c r="AT5" s="183"/>
      <c r="AU5" s="184"/>
      <c r="AV5" s="182">
        <f>AV6</f>
        <v>43486</v>
      </c>
      <c r="AW5" s="183"/>
      <c r="AX5" s="183"/>
      <c r="AY5" s="183"/>
      <c r="AZ5" s="183"/>
      <c r="BA5" s="183"/>
      <c r="BB5" s="184"/>
      <c r="BC5" s="182">
        <f>BC6</f>
        <v>43493</v>
      </c>
      <c r="BD5" s="183"/>
      <c r="BE5" s="183"/>
      <c r="BF5" s="183"/>
      <c r="BG5" s="183"/>
      <c r="BH5" s="183"/>
      <c r="BI5" s="184"/>
      <c r="BJ5" s="182">
        <f>BJ6</f>
        <v>43500</v>
      </c>
      <c r="BK5" s="183"/>
      <c r="BL5" s="183"/>
      <c r="BM5" s="183"/>
      <c r="BN5" s="183"/>
      <c r="BO5" s="183"/>
      <c r="BP5" s="184"/>
    </row>
    <row r="6" spans="1:68">
      <c r="A6" s="45"/>
      <c r="B6" s="173"/>
      <c r="C6" s="46"/>
      <c r="D6" s="47"/>
      <c r="E6" s="46"/>
      <c r="F6" s="46"/>
      <c r="G6" s="46"/>
      <c r="H6" s="46"/>
      <c r="I6" s="46"/>
      <c r="J6" s="46"/>
      <c r="K6" s="166"/>
      <c r="L6" s="46"/>
      <c r="M6" s="83">
        <f>C4-WEEKDAY(C4,1)+2+7*(J4-1)</f>
        <v>43451</v>
      </c>
      <c r="N6" s="77">
        <f t="shared" ref="N6:AS6" si="0">M6+1</f>
        <v>43452</v>
      </c>
      <c r="O6" s="77">
        <f t="shared" si="0"/>
        <v>43453</v>
      </c>
      <c r="P6" s="77">
        <f t="shared" si="0"/>
        <v>43454</v>
      </c>
      <c r="Q6" s="77">
        <f t="shared" si="0"/>
        <v>43455</v>
      </c>
      <c r="R6" s="77">
        <f t="shared" si="0"/>
        <v>43456</v>
      </c>
      <c r="S6" s="84">
        <f t="shared" si="0"/>
        <v>43457</v>
      </c>
      <c r="T6" s="83">
        <f t="shared" si="0"/>
        <v>43458</v>
      </c>
      <c r="U6" s="77">
        <f t="shared" si="0"/>
        <v>43459</v>
      </c>
      <c r="V6" s="77">
        <f t="shared" si="0"/>
        <v>43460</v>
      </c>
      <c r="W6" s="77">
        <f t="shared" si="0"/>
        <v>43461</v>
      </c>
      <c r="X6" s="77">
        <f t="shared" si="0"/>
        <v>43462</v>
      </c>
      <c r="Y6" s="77">
        <f t="shared" si="0"/>
        <v>43463</v>
      </c>
      <c r="Z6" s="84">
        <f t="shared" si="0"/>
        <v>43464</v>
      </c>
      <c r="AA6" s="83">
        <f t="shared" si="0"/>
        <v>43465</v>
      </c>
      <c r="AB6" s="77">
        <f t="shared" si="0"/>
        <v>43466</v>
      </c>
      <c r="AC6" s="77">
        <f t="shared" si="0"/>
        <v>43467</v>
      </c>
      <c r="AD6" s="77">
        <f t="shared" si="0"/>
        <v>43468</v>
      </c>
      <c r="AE6" s="77">
        <f t="shared" si="0"/>
        <v>43469</v>
      </c>
      <c r="AF6" s="77">
        <f t="shared" si="0"/>
        <v>43470</v>
      </c>
      <c r="AG6" s="84">
        <f t="shared" si="0"/>
        <v>43471</v>
      </c>
      <c r="AH6" s="83">
        <f t="shared" si="0"/>
        <v>43472</v>
      </c>
      <c r="AI6" s="77">
        <f t="shared" si="0"/>
        <v>43473</v>
      </c>
      <c r="AJ6" s="77">
        <f t="shared" si="0"/>
        <v>43474</v>
      </c>
      <c r="AK6" s="77">
        <f t="shared" si="0"/>
        <v>43475</v>
      </c>
      <c r="AL6" s="152">
        <f t="shared" si="0"/>
        <v>43476</v>
      </c>
      <c r="AM6" s="157">
        <f t="shared" si="0"/>
        <v>43477</v>
      </c>
      <c r="AN6" s="154">
        <f>AM6+1</f>
        <v>43478</v>
      </c>
      <c r="AO6" s="83">
        <f t="shared" si="0"/>
        <v>43479</v>
      </c>
      <c r="AP6" s="77">
        <f t="shared" si="0"/>
        <v>43480</v>
      </c>
      <c r="AQ6" s="77">
        <f t="shared" si="0"/>
        <v>43481</v>
      </c>
      <c r="AR6" s="77">
        <f t="shared" si="0"/>
        <v>43482</v>
      </c>
      <c r="AS6" s="77">
        <f t="shared" si="0"/>
        <v>43483</v>
      </c>
      <c r="AT6" s="77">
        <f t="shared" ref="AT6:BP6" si="1">AS6+1</f>
        <v>43484</v>
      </c>
      <c r="AU6" s="84">
        <f t="shared" si="1"/>
        <v>43485</v>
      </c>
      <c r="AV6" s="83">
        <f t="shared" si="1"/>
        <v>43486</v>
      </c>
      <c r="AW6" s="77">
        <f t="shared" si="1"/>
        <v>43487</v>
      </c>
      <c r="AX6" s="77">
        <f t="shared" si="1"/>
        <v>43488</v>
      </c>
      <c r="AY6" s="77">
        <f t="shared" si="1"/>
        <v>43489</v>
      </c>
      <c r="AZ6" s="77">
        <f t="shared" si="1"/>
        <v>43490</v>
      </c>
      <c r="BA6" s="77">
        <f t="shared" si="1"/>
        <v>43491</v>
      </c>
      <c r="BB6" s="84">
        <f t="shared" si="1"/>
        <v>43492</v>
      </c>
      <c r="BC6" s="83">
        <f t="shared" si="1"/>
        <v>43493</v>
      </c>
      <c r="BD6" s="77">
        <f t="shared" si="1"/>
        <v>43494</v>
      </c>
      <c r="BE6" s="77">
        <f t="shared" si="1"/>
        <v>43495</v>
      </c>
      <c r="BF6" s="77">
        <f t="shared" si="1"/>
        <v>43496</v>
      </c>
      <c r="BG6" s="77">
        <f t="shared" si="1"/>
        <v>43497</v>
      </c>
      <c r="BH6" s="77">
        <f t="shared" si="1"/>
        <v>43498</v>
      </c>
      <c r="BI6" s="84">
        <f t="shared" si="1"/>
        <v>43499</v>
      </c>
      <c r="BJ6" s="83">
        <f t="shared" si="1"/>
        <v>43500</v>
      </c>
      <c r="BK6" s="77">
        <f t="shared" si="1"/>
        <v>43501</v>
      </c>
      <c r="BL6" s="77">
        <f t="shared" si="1"/>
        <v>43502</v>
      </c>
      <c r="BM6" s="77">
        <f t="shared" si="1"/>
        <v>43503</v>
      </c>
      <c r="BN6" s="77">
        <f t="shared" si="1"/>
        <v>43504</v>
      </c>
      <c r="BO6" s="77">
        <f t="shared" si="1"/>
        <v>43505</v>
      </c>
      <c r="BP6" s="84">
        <f t="shared" si="1"/>
        <v>43506</v>
      </c>
    </row>
    <row r="7" spans="1:68" s="112" customFormat="1" ht="16.5" customHeight="1" thickBot="1">
      <c r="A7" s="105" t="s">
        <v>159</v>
      </c>
      <c r="B7" s="106" t="s">
        <v>132</v>
      </c>
      <c r="C7" s="108" t="s">
        <v>136</v>
      </c>
      <c r="D7" s="175" t="s">
        <v>66</v>
      </c>
      <c r="E7" s="108" t="s">
        <v>133</v>
      </c>
      <c r="F7" s="108" t="s">
        <v>134</v>
      </c>
      <c r="G7" s="108" t="s">
        <v>135</v>
      </c>
      <c r="H7" s="108" t="s">
        <v>143</v>
      </c>
      <c r="I7" s="108" t="s">
        <v>142</v>
      </c>
      <c r="J7" s="108" t="s">
        <v>144</v>
      </c>
      <c r="K7" s="108" t="s">
        <v>141</v>
      </c>
      <c r="L7" s="107"/>
      <c r="M7" s="109" t="str">
        <f t="shared" ref="M7:AR7" si="2">CHOOSE(WEEKDAY(M6,1),"S","M","T","W","T","F","S")</f>
        <v>M</v>
      </c>
      <c r="N7" s="110" t="str">
        <f t="shared" si="2"/>
        <v>T</v>
      </c>
      <c r="O7" s="110" t="str">
        <f t="shared" si="2"/>
        <v>W</v>
      </c>
      <c r="P7" s="110" t="str">
        <f t="shared" si="2"/>
        <v>T</v>
      </c>
      <c r="Q7" s="110" t="str">
        <f t="shared" si="2"/>
        <v>F</v>
      </c>
      <c r="R7" s="110" t="str">
        <f t="shared" si="2"/>
        <v>S</v>
      </c>
      <c r="S7" s="111" t="str">
        <f t="shared" si="2"/>
        <v>S</v>
      </c>
      <c r="T7" s="109" t="str">
        <f t="shared" si="2"/>
        <v>M</v>
      </c>
      <c r="U7" s="110" t="str">
        <f t="shared" si="2"/>
        <v>T</v>
      </c>
      <c r="V7" s="110" t="str">
        <f t="shared" si="2"/>
        <v>W</v>
      </c>
      <c r="W7" s="110" t="str">
        <f t="shared" si="2"/>
        <v>T</v>
      </c>
      <c r="X7" s="110" t="str">
        <f t="shared" si="2"/>
        <v>F</v>
      </c>
      <c r="Y7" s="110" t="str">
        <f t="shared" si="2"/>
        <v>S</v>
      </c>
      <c r="Z7" s="111" t="str">
        <f t="shared" si="2"/>
        <v>S</v>
      </c>
      <c r="AA7" s="109" t="str">
        <f t="shared" si="2"/>
        <v>M</v>
      </c>
      <c r="AB7" s="110" t="str">
        <f t="shared" si="2"/>
        <v>T</v>
      </c>
      <c r="AC7" s="110" t="str">
        <f t="shared" si="2"/>
        <v>W</v>
      </c>
      <c r="AD7" s="110" t="str">
        <f t="shared" si="2"/>
        <v>T</v>
      </c>
      <c r="AE7" s="110" t="str">
        <f t="shared" si="2"/>
        <v>F</v>
      </c>
      <c r="AF7" s="110" t="str">
        <f t="shared" si="2"/>
        <v>S</v>
      </c>
      <c r="AG7" s="111" t="str">
        <f t="shared" si="2"/>
        <v>S</v>
      </c>
      <c r="AH7" s="109" t="str">
        <f t="shared" si="2"/>
        <v>M</v>
      </c>
      <c r="AI7" s="110" t="str">
        <f t="shared" si="2"/>
        <v>T</v>
      </c>
      <c r="AJ7" s="110" t="str">
        <f t="shared" si="2"/>
        <v>W</v>
      </c>
      <c r="AK7" s="110" t="str">
        <f t="shared" si="2"/>
        <v>T</v>
      </c>
      <c r="AL7" s="153" t="str">
        <f t="shared" si="2"/>
        <v>F</v>
      </c>
      <c r="AM7" s="153" t="str">
        <f t="shared" si="2"/>
        <v>S</v>
      </c>
      <c r="AN7" s="155" t="str">
        <f t="shared" si="2"/>
        <v>S</v>
      </c>
      <c r="AO7" s="109" t="str">
        <f t="shared" si="2"/>
        <v>M</v>
      </c>
      <c r="AP7" s="110" t="str">
        <f t="shared" si="2"/>
        <v>T</v>
      </c>
      <c r="AQ7" s="110" t="str">
        <f t="shared" si="2"/>
        <v>W</v>
      </c>
      <c r="AR7" s="110" t="str">
        <f t="shared" si="2"/>
        <v>T</v>
      </c>
      <c r="AS7" s="110" t="str">
        <f t="shared" ref="AS7:BP7" si="3">CHOOSE(WEEKDAY(AS6,1),"S","M","T","W","T","F","S")</f>
        <v>F</v>
      </c>
      <c r="AT7" s="110" t="str">
        <f t="shared" si="3"/>
        <v>S</v>
      </c>
      <c r="AU7" s="111" t="str">
        <f t="shared" si="3"/>
        <v>S</v>
      </c>
      <c r="AV7" s="109" t="str">
        <f t="shared" si="3"/>
        <v>M</v>
      </c>
      <c r="AW7" s="110" t="str">
        <f t="shared" si="3"/>
        <v>T</v>
      </c>
      <c r="AX7" s="110" t="str">
        <f t="shared" si="3"/>
        <v>W</v>
      </c>
      <c r="AY7" s="110" t="str">
        <f t="shared" si="3"/>
        <v>T</v>
      </c>
      <c r="AZ7" s="110" t="str">
        <f t="shared" si="3"/>
        <v>F</v>
      </c>
      <c r="BA7" s="110" t="str">
        <f t="shared" si="3"/>
        <v>S</v>
      </c>
      <c r="BB7" s="111" t="str">
        <f t="shared" si="3"/>
        <v>S</v>
      </c>
      <c r="BC7" s="109" t="str">
        <f t="shared" si="3"/>
        <v>M</v>
      </c>
      <c r="BD7" s="110" t="str">
        <f t="shared" si="3"/>
        <v>T</v>
      </c>
      <c r="BE7" s="110" t="str">
        <f t="shared" si="3"/>
        <v>W</v>
      </c>
      <c r="BF7" s="110" t="str">
        <f t="shared" si="3"/>
        <v>T</v>
      </c>
      <c r="BG7" s="110" t="str">
        <f t="shared" si="3"/>
        <v>F</v>
      </c>
      <c r="BH7" s="110" t="str">
        <f t="shared" si="3"/>
        <v>S</v>
      </c>
      <c r="BI7" s="111" t="str">
        <f t="shared" si="3"/>
        <v>S</v>
      </c>
      <c r="BJ7" s="109" t="str">
        <f t="shared" si="3"/>
        <v>M</v>
      </c>
      <c r="BK7" s="110" t="str">
        <f t="shared" si="3"/>
        <v>T</v>
      </c>
      <c r="BL7" s="110" t="str">
        <f t="shared" si="3"/>
        <v>W</v>
      </c>
      <c r="BM7" s="110" t="str">
        <f t="shared" si="3"/>
        <v>T</v>
      </c>
      <c r="BN7" s="110" t="str">
        <f t="shared" si="3"/>
        <v>F</v>
      </c>
      <c r="BO7" s="110" t="str">
        <f t="shared" si="3"/>
        <v>S</v>
      </c>
      <c r="BP7" s="111" t="str">
        <f t="shared" si="3"/>
        <v>S</v>
      </c>
    </row>
    <row r="8" spans="1:68" s="51" customFormat="1" ht="17.399999999999999">
      <c r="A8" s="78" t="str">
        <f>IF(ISERROR(VALUE(SUBSTITUTE(prevWBS,".",""))),"1",IF(ISERROR(FIND("`",SUBSTITUTE(prevWBS,".","`",1))),TEXT(VALUE(prevWBS)+1,"#"),TEXT(VALUE(LEFT(prevWBS,FIND("`",SUBSTITUTE(prevWBS,".","`",1))-1))+1,"#")))</f>
        <v>1</v>
      </c>
      <c r="B8" s="79" t="s">
        <v>137</v>
      </c>
      <c r="C8" s="80"/>
      <c r="D8" s="81"/>
      <c r="E8" s="82"/>
      <c r="F8" s="82"/>
      <c r="G8" s="82"/>
      <c r="H8" s="82"/>
      <c r="I8" s="82"/>
      <c r="J8" s="82"/>
      <c r="K8" s="167"/>
      <c r="L8" s="85"/>
      <c r="M8" s="97"/>
      <c r="N8" s="97"/>
      <c r="O8" s="97"/>
      <c r="P8" s="97"/>
      <c r="Q8" s="97"/>
      <c r="R8" s="97"/>
      <c r="S8" s="97"/>
      <c r="T8" s="97"/>
      <c r="U8" s="97"/>
      <c r="V8" s="97"/>
      <c r="W8" s="97"/>
      <c r="X8" s="97"/>
      <c r="Y8" s="97"/>
      <c r="Z8" s="97"/>
      <c r="AA8" s="97"/>
      <c r="AB8" s="97"/>
      <c r="AC8" s="97"/>
      <c r="AD8" s="97"/>
      <c r="AE8" s="97"/>
      <c r="AF8" s="97"/>
      <c r="AG8" s="97"/>
      <c r="AH8" s="97"/>
      <c r="AI8" s="97"/>
      <c r="AJ8" s="97"/>
      <c r="AK8" s="97"/>
      <c r="AL8" s="97"/>
      <c r="AM8" s="158"/>
      <c r="AN8" s="97"/>
      <c r="AO8" s="97"/>
      <c r="AP8" s="97"/>
      <c r="AQ8" s="97"/>
      <c r="AR8" s="97"/>
      <c r="AS8" s="97"/>
      <c r="AT8" s="97"/>
      <c r="AU8" s="97"/>
      <c r="AV8" s="97"/>
      <c r="AW8" s="97"/>
      <c r="AX8" s="97"/>
      <c r="AY8" s="97"/>
      <c r="AZ8" s="97"/>
      <c r="BA8" s="97"/>
      <c r="BB8" s="97"/>
      <c r="BC8" s="97"/>
      <c r="BD8" s="97"/>
      <c r="BE8" s="97"/>
      <c r="BF8" s="97"/>
      <c r="BG8" s="97"/>
      <c r="BH8" s="97"/>
      <c r="BI8" s="97"/>
      <c r="BJ8" s="97"/>
      <c r="BK8" s="97"/>
      <c r="BL8" s="97"/>
      <c r="BM8" s="97"/>
      <c r="BN8" s="97"/>
      <c r="BO8" s="97"/>
      <c r="BP8" s="97"/>
    </row>
    <row r="9" spans="1:68" s="55" customFormat="1" ht="23.4" customHeight="1">
      <c r="A9" s="54" t="str">
        <f t="shared" ref="A9:A20"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55" t="s">
        <v>149</v>
      </c>
      <c r="C9" s="55" t="s">
        <v>155</v>
      </c>
      <c r="D9" s="114"/>
      <c r="E9" s="149">
        <v>43410</v>
      </c>
      <c r="F9" s="150">
        <f>IF(ISBLANK(E9)," - ",IF(G9=0,E9,E9+G9-1))</f>
        <v>43412</v>
      </c>
      <c r="G9" s="56">
        <v>3</v>
      </c>
      <c r="H9" s="58">
        <v>2</v>
      </c>
      <c r="I9" s="58" t="s">
        <v>148</v>
      </c>
      <c r="J9" s="57">
        <f>H9/G9</f>
        <v>0.66666666666666663</v>
      </c>
      <c r="K9" s="161" t="s">
        <v>194</v>
      </c>
      <c r="L9" s="86"/>
      <c r="M9" s="98"/>
      <c r="N9" s="98"/>
      <c r="O9" s="160"/>
      <c r="P9" s="98"/>
      <c r="Q9" s="98"/>
      <c r="R9" s="98"/>
      <c r="S9" s="98"/>
      <c r="T9" s="98"/>
      <c r="U9" s="98"/>
      <c r="V9" s="98"/>
      <c r="W9" s="98"/>
      <c r="X9" s="98"/>
      <c r="Y9" s="98"/>
      <c r="Z9" s="98"/>
      <c r="AA9" s="98"/>
      <c r="AB9" s="98"/>
      <c r="AC9" s="98"/>
      <c r="AD9" s="98"/>
      <c r="AE9" s="98"/>
      <c r="AF9" s="98"/>
      <c r="AG9" s="98"/>
      <c r="AH9" s="98"/>
      <c r="AI9" s="98"/>
      <c r="AJ9" s="98"/>
      <c r="AK9" s="98"/>
      <c r="AL9" s="98"/>
      <c r="AM9" s="98"/>
      <c r="AN9" s="98"/>
      <c r="AO9" s="98"/>
      <c r="AP9" s="98"/>
      <c r="AQ9" s="98"/>
      <c r="AR9" s="98"/>
      <c r="AS9" s="98"/>
      <c r="AT9" s="98"/>
      <c r="AU9" s="98"/>
      <c r="AV9" s="98"/>
      <c r="AW9" s="98"/>
      <c r="AX9" s="98"/>
      <c r="AY9" s="98"/>
      <c r="AZ9" s="98"/>
      <c r="BA9" s="98"/>
      <c r="BB9" s="98"/>
      <c r="BC9" s="98"/>
      <c r="BD9" s="98"/>
      <c r="BE9" s="98"/>
      <c r="BF9" s="98"/>
      <c r="BG9" s="98"/>
      <c r="BH9" s="98"/>
      <c r="BI9" s="98"/>
      <c r="BJ9" s="98"/>
      <c r="BK9" s="98"/>
      <c r="BL9" s="98"/>
      <c r="BM9" s="98"/>
      <c r="BN9" s="98"/>
      <c r="BO9" s="98"/>
      <c r="BP9" s="98"/>
    </row>
    <row r="10" spans="1:68" s="64" customFormat="1" ht="17.399999999999999">
      <c r="A10"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76" t="s">
        <v>145</v>
      </c>
      <c r="C10" s="55" t="s">
        <v>156</v>
      </c>
      <c r="D10" s="73"/>
      <c r="E10" s="149">
        <v>43411</v>
      </c>
      <c r="F10" s="150">
        <f t="shared" ref="F10" si="5">IF(ISBLANK(E10)," - ",IF(G10=0,E10,E10+G10-1))</f>
        <v>43418</v>
      </c>
      <c r="G10" s="56">
        <v>8</v>
      </c>
      <c r="H10" s="74">
        <v>5</v>
      </c>
      <c r="I10" s="58" t="s">
        <v>148</v>
      </c>
      <c r="J10" s="57">
        <f>H10/G10</f>
        <v>0.625</v>
      </c>
      <c r="K10" s="168"/>
      <c r="L10" s="90"/>
      <c r="M10" s="98"/>
      <c r="N10" s="98"/>
      <c r="O10" s="98"/>
      <c r="P10" s="98"/>
      <c r="Q10" s="98"/>
      <c r="R10" s="98"/>
      <c r="S10" s="98"/>
      <c r="T10" s="98"/>
      <c r="U10" s="98"/>
      <c r="V10" s="98"/>
      <c r="W10" s="98"/>
      <c r="X10" s="98"/>
      <c r="Y10" s="98"/>
      <c r="Z10" s="98"/>
      <c r="AA10" s="98"/>
      <c r="AB10" s="98"/>
      <c r="AC10" s="98"/>
      <c r="AD10" s="98"/>
      <c r="AE10" s="98"/>
      <c r="AF10" s="98"/>
      <c r="AG10" s="98"/>
      <c r="AH10" s="98"/>
      <c r="AI10" s="98"/>
      <c r="AJ10" s="98"/>
      <c r="AK10" s="98"/>
      <c r="AL10" s="98"/>
      <c r="AM10" s="98"/>
      <c r="AN10" s="98"/>
      <c r="AO10" s="98"/>
      <c r="AP10" s="98"/>
      <c r="AQ10" s="98"/>
      <c r="AR10" s="98"/>
      <c r="AS10" s="98"/>
      <c r="AT10" s="98"/>
      <c r="AU10" s="98"/>
      <c r="AV10" s="98"/>
      <c r="AW10" s="98"/>
      <c r="AX10" s="98"/>
      <c r="AY10" s="98"/>
      <c r="AZ10" s="98"/>
      <c r="BA10" s="98"/>
      <c r="BB10" s="98"/>
      <c r="BC10" s="98"/>
      <c r="BD10" s="98"/>
      <c r="BE10" s="98"/>
      <c r="BF10" s="98"/>
      <c r="BG10" s="98"/>
      <c r="BH10" s="98"/>
      <c r="BI10" s="98"/>
      <c r="BJ10" s="98"/>
      <c r="BK10" s="98"/>
      <c r="BL10" s="98"/>
      <c r="BM10" s="98"/>
      <c r="BN10" s="98"/>
      <c r="BO10" s="98"/>
      <c r="BP10" s="98"/>
    </row>
    <row r="11" spans="1:68" s="64" customFormat="1" ht="17.399999999999999">
      <c r="A11"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1" s="76" t="s">
        <v>146</v>
      </c>
      <c r="C11" s="55" t="s">
        <v>155</v>
      </c>
      <c r="D11" s="73"/>
      <c r="E11" s="149">
        <v>43412</v>
      </c>
      <c r="F11" s="150">
        <f>IF(ISBLANK(E11)," - ",IF(G11=0,E11,E11+G11-1))</f>
        <v>43419</v>
      </c>
      <c r="G11" s="56">
        <v>8</v>
      </c>
      <c r="H11" s="74">
        <v>3</v>
      </c>
      <c r="I11" s="58" t="s">
        <v>148</v>
      </c>
      <c r="J11" s="57">
        <f>H11/G11</f>
        <v>0.375</v>
      </c>
      <c r="K11" s="168"/>
      <c r="L11" s="90"/>
      <c r="M11" s="98"/>
      <c r="N11" s="98"/>
      <c r="O11" s="98"/>
      <c r="P11" s="98"/>
      <c r="Q11" s="98"/>
      <c r="R11" s="98"/>
      <c r="S11" s="98"/>
      <c r="T11" s="98"/>
      <c r="U11" s="98"/>
      <c r="V11" s="98"/>
      <c r="W11" s="98"/>
      <c r="X11" s="98"/>
      <c r="Y11" s="98"/>
      <c r="Z11" s="98"/>
      <c r="AA11" s="98"/>
      <c r="AB11" s="98"/>
      <c r="AC11" s="98"/>
      <c r="AD11" s="98"/>
      <c r="AE11" s="98"/>
      <c r="AF11" s="98"/>
      <c r="AG11" s="98"/>
      <c r="AH11" s="98"/>
      <c r="AI11" s="98"/>
      <c r="AJ11" s="98"/>
      <c r="AK11" s="98"/>
      <c r="AL11" s="98"/>
      <c r="AM11" s="98"/>
      <c r="AN11" s="98"/>
      <c r="AO11" s="98"/>
      <c r="AP11" s="98"/>
      <c r="AQ11" s="98"/>
      <c r="AR11" s="98"/>
      <c r="AS11" s="98"/>
      <c r="AT11" s="98"/>
      <c r="AU11" s="98"/>
      <c r="AV11" s="98"/>
      <c r="AW11" s="98"/>
      <c r="AX11" s="98"/>
      <c r="AY11" s="98"/>
      <c r="AZ11" s="98"/>
      <c r="BA11" s="98"/>
      <c r="BB11" s="98"/>
      <c r="BC11" s="98"/>
      <c r="BD11" s="98"/>
      <c r="BE11" s="98"/>
      <c r="BF11" s="98"/>
      <c r="BG11" s="98"/>
      <c r="BH11" s="98"/>
      <c r="BI11" s="98"/>
      <c r="BJ11" s="98"/>
      <c r="BK11" s="98"/>
      <c r="BL11" s="98"/>
      <c r="BM11" s="98"/>
      <c r="BN11" s="98"/>
      <c r="BO11" s="98"/>
      <c r="BP11" s="98"/>
    </row>
    <row r="12" spans="1:68" s="64" customFormat="1" ht="17.399999999999999">
      <c r="A12"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2" s="75" t="s">
        <v>140</v>
      </c>
      <c r="C12" s="55" t="s">
        <v>155</v>
      </c>
      <c r="D12" s="73"/>
      <c r="E12" s="149">
        <v>43413</v>
      </c>
      <c r="F12" s="150">
        <f t="shared" ref="F12" si="6">IF(ISBLANK(E12)," - ",IF(G12=0,E12,E12+G12-1))</f>
        <v>43413</v>
      </c>
      <c r="G12" s="56">
        <v>1</v>
      </c>
      <c r="H12" s="74">
        <v>1</v>
      </c>
      <c r="I12" s="58" t="s">
        <v>148</v>
      </c>
      <c r="J12" s="57">
        <f>H12/G12</f>
        <v>1</v>
      </c>
      <c r="K12" s="168" t="s">
        <v>195</v>
      </c>
      <c r="L12" s="90"/>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c r="AV12" s="98"/>
      <c r="AW12" s="98"/>
      <c r="AX12" s="98"/>
      <c r="AY12" s="98"/>
      <c r="AZ12" s="98"/>
      <c r="BA12" s="98"/>
      <c r="BB12" s="98"/>
      <c r="BC12" s="98"/>
      <c r="BD12" s="98"/>
      <c r="BE12" s="98"/>
      <c r="BF12" s="98"/>
      <c r="BG12" s="98"/>
      <c r="BH12" s="98"/>
      <c r="BI12" s="98"/>
      <c r="BJ12" s="98"/>
      <c r="BK12" s="98"/>
      <c r="BL12" s="98"/>
      <c r="BM12" s="98"/>
      <c r="BN12" s="98"/>
      <c r="BO12" s="98"/>
      <c r="BP12" s="98"/>
    </row>
    <row r="13" spans="1:68" s="55" customFormat="1" ht="17.399999999999999" hidden="1">
      <c r="A13" s="54" t="str">
        <f t="shared" si="4"/>
        <v>1.3</v>
      </c>
      <c r="B13" s="55" t="s">
        <v>140</v>
      </c>
      <c r="C13" s="55" t="s">
        <v>139</v>
      </c>
      <c r="D13" s="114"/>
      <c r="E13" s="149">
        <v>43134</v>
      </c>
      <c r="F13" s="150">
        <f t="shared" ref="F13:F44" si="7">IF(ISBLANK(E13)," - ",IF(G13=0,E13,E13+G13-1))</f>
        <v>43138</v>
      </c>
      <c r="G13" s="56">
        <v>5</v>
      </c>
      <c r="H13" s="58">
        <f t="shared" ref="H13:I20" si="8">IF(OR(F13=0,E13=0)," - ",NETWORKDAYS(E13,F13))</f>
        <v>3</v>
      </c>
      <c r="I13" s="58">
        <f t="shared" si="8"/>
        <v>-30810</v>
      </c>
      <c r="J13" s="57">
        <v>0.5</v>
      </c>
      <c r="K13" s="161"/>
      <c r="L13" s="86"/>
      <c r="M13" s="98"/>
      <c r="N13" s="98"/>
      <c r="O13" s="98"/>
      <c r="P13" s="98"/>
      <c r="Q13" s="98"/>
      <c r="R13" s="98"/>
      <c r="S13" s="98"/>
      <c r="T13" s="98"/>
      <c r="U13" s="98"/>
      <c r="V13" s="98"/>
      <c r="W13" s="98"/>
      <c r="X13" s="98"/>
      <c r="Y13" s="98"/>
      <c r="Z13" s="98"/>
      <c r="AA13" s="98"/>
      <c r="AB13" s="98"/>
      <c r="AC13" s="98"/>
      <c r="AD13" s="98"/>
      <c r="AE13" s="98"/>
      <c r="AF13" s="98"/>
      <c r="AG13" s="98"/>
      <c r="AH13" s="98"/>
      <c r="AI13" s="98"/>
      <c r="AJ13" s="98"/>
      <c r="AK13" s="98"/>
      <c r="AL13" s="98"/>
      <c r="AM13" s="159"/>
      <c r="AN13" s="98"/>
      <c r="AO13" s="98"/>
      <c r="AP13" s="98"/>
      <c r="AQ13" s="98"/>
      <c r="AR13" s="98"/>
      <c r="AS13" s="98"/>
      <c r="AT13" s="98"/>
      <c r="AU13" s="98"/>
      <c r="AV13" s="98"/>
      <c r="AW13" s="98"/>
      <c r="AX13" s="98"/>
      <c r="AY13" s="98"/>
      <c r="AZ13" s="98"/>
      <c r="BA13" s="98"/>
      <c r="BB13" s="98"/>
      <c r="BC13" s="98"/>
      <c r="BD13" s="98"/>
      <c r="BE13" s="98"/>
      <c r="BF13" s="98"/>
      <c r="BG13" s="98"/>
      <c r="BH13" s="98"/>
      <c r="BI13" s="98"/>
      <c r="BJ13" s="98"/>
      <c r="BK13" s="98"/>
      <c r="BL13" s="98"/>
      <c r="BM13" s="98"/>
      <c r="BN13" s="98"/>
      <c r="BO13" s="98"/>
      <c r="BP13" s="98"/>
    </row>
    <row r="14" spans="1:68" s="55" customFormat="1" ht="17.399999999999999" hidden="1">
      <c r="A14" s="54" t="str">
        <f t="shared" si="4"/>
        <v>1.4</v>
      </c>
      <c r="B14" s="55" t="s">
        <v>8</v>
      </c>
      <c r="D14" s="114"/>
      <c r="E14" s="149">
        <v>43139</v>
      </c>
      <c r="F14" s="150">
        <f t="shared" si="7"/>
        <v>43142</v>
      </c>
      <c r="G14" s="56">
        <v>4</v>
      </c>
      <c r="H14" s="58">
        <f t="shared" si="8"/>
        <v>2</v>
      </c>
      <c r="I14" s="58">
        <f t="shared" si="8"/>
        <v>-30813</v>
      </c>
      <c r="J14" s="57">
        <v>0</v>
      </c>
      <c r="K14" s="161"/>
      <c r="L14" s="86"/>
      <c r="M14" s="98"/>
      <c r="N14" s="98"/>
      <c r="O14" s="99"/>
      <c r="P14" s="98"/>
      <c r="Q14" s="98"/>
      <c r="R14" s="98"/>
      <c r="S14" s="98"/>
      <c r="T14" s="98"/>
      <c r="U14" s="98"/>
      <c r="V14" s="98"/>
      <c r="W14" s="98"/>
      <c r="X14" s="98"/>
      <c r="Y14" s="98"/>
      <c r="Z14" s="98"/>
      <c r="AA14" s="98"/>
      <c r="AB14" s="98"/>
      <c r="AC14" s="98"/>
      <c r="AD14" s="98"/>
      <c r="AE14" s="98"/>
      <c r="AF14" s="98"/>
      <c r="AG14" s="98"/>
      <c r="AH14" s="98"/>
      <c r="AI14" s="98"/>
      <c r="AJ14" s="98"/>
      <c r="AK14" s="98"/>
      <c r="AL14" s="98"/>
      <c r="AM14" s="159"/>
      <c r="AN14" s="98"/>
      <c r="AO14" s="98"/>
      <c r="AP14" s="98"/>
      <c r="AQ14" s="98"/>
      <c r="AR14" s="98"/>
      <c r="AS14" s="98"/>
      <c r="AT14" s="98"/>
      <c r="AU14" s="98"/>
      <c r="AV14" s="98"/>
      <c r="AW14" s="98"/>
      <c r="AX14" s="98"/>
      <c r="AY14" s="98"/>
      <c r="AZ14" s="98"/>
      <c r="BA14" s="98"/>
      <c r="BB14" s="98"/>
      <c r="BC14" s="98"/>
      <c r="BD14" s="98"/>
      <c r="BE14" s="98"/>
      <c r="BF14" s="98"/>
      <c r="BG14" s="98"/>
      <c r="BH14" s="98"/>
      <c r="BI14" s="98"/>
      <c r="BJ14" s="98"/>
      <c r="BK14" s="98"/>
      <c r="BL14" s="98"/>
      <c r="BM14" s="98"/>
      <c r="BN14" s="98"/>
      <c r="BO14" s="98"/>
      <c r="BP14" s="98"/>
    </row>
    <row r="15" spans="1:68" s="55" customFormat="1" ht="17.399999999999999" hidden="1">
      <c r="A15" s="54" t="str">
        <f t="shared" si="4"/>
        <v>1.5</v>
      </c>
      <c r="B15" s="55" t="s">
        <v>8</v>
      </c>
      <c r="D15" s="114"/>
      <c r="E15" s="149">
        <v>43132</v>
      </c>
      <c r="F15" s="150">
        <f t="shared" si="7"/>
        <v>43135</v>
      </c>
      <c r="G15" s="56">
        <v>4</v>
      </c>
      <c r="H15" s="58">
        <f t="shared" si="8"/>
        <v>2</v>
      </c>
      <c r="I15" s="58">
        <f t="shared" si="8"/>
        <v>-30808</v>
      </c>
      <c r="J15" s="57">
        <v>0.75</v>
      </c>
      <c r="K15" s="161"/>
      <c r="L15" s="86"/>
      <c r="M15" s="98"/>
      <c r="N15" s="98"/>
      <c r="O15" s="98"/>
      <c r="P15" s="98"/>
      <c r="Q15" s="98"/>
      <c r="R15" s="98"/>
      <c r="S15" s="98"/>
      <c r="T15" s="98"/>
      <c r="U15" s="98"/>
      <c r="V15" s="98"/>
      <c r="W15" s="98"/>
      <c r="X15" s="98"/>
      <c r="Y15" s="98"/>
      <c r="Z15" s="98"/>
      <c r="AA15" s="98"/>
      <c r="AB15" s="98"/>
      <c r="AC15" s="98"/>
      <c r="AD15" s="98"/>
      <c r="AE15" s="98"/>
      <c r="AF15" s="98"/>
      <c r="AG15" s="98"/>
      <c r="AH15" s="98"/>
      <c r="AI15" s="98"/>
      <c r="AJ15" s="98"/>
      <c r="AK15" s="98"/>
      <c r="AL15" s="98"/>
      <c r="AM15" s="159"/>
      <c r="AN15" s="98"/>
      <c r="AO15" s="98"/>
      <c r="AP15" s="98"/>
      <c r="AQ15" s="98"/>
      <c r="AR15" s="98"/>
      <c r="AS15" s="98"/>
      <c r="AT15" s="98"/>
      <c r="AU15" s="98"/>
      <c r="AV15" s="98"/>
      <c r="AW15" s="98"/>
      <c r="AX15" s="98"/>
      <c r="AY15" s="98"/>
      <c r="AZ15" s="98"/>
      <c r="BA15" s="98"/>
      <c r="BB15" s="98"/>
      <c r="BC15" s="98"/>
      <c r="BD15" s="98"/>
      <c r="BE15" s="98"/>
      <c r="BF15" s="98"/>
      <c r="BG15" s="98"/>
      <c r="BH15" s="98"/>
      <c r="BI15" s="98"/>
      <c r="BJ15" s="98"/>
      <c r="BK15" s="98"/>
      <c r="BL15" s="98"/>
      <c r="BM15" s="98"/>
      <c r="BN15" s="98"/>
      <c r="BO15" s="98"/>
      <c r="BP15" s="98"/>
    </row>
    <row r="16" spans="1:68" s="55" customFormat="1" ht="17.399999999999999" hidden="1">
      <c r="A16"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16" s="98" t="s">
        <v>138</v>
      </c>
      <c r="D16" s="114"/>
      <c r="E16" s="149">
        <v>43133</v>
      </c>
      <c r="F16" s="150">
        <f t="shared" si="7"/>
        <v>43134</v>
      </c>
      <c r="G16" s="56">
        <v>2</v>
      </c>
      <c r="H16" s="58">
        <f t="shared" si="8"/>
        <v>1</v>
      </c>
      <c r="I16" s="58">
        <f t="shared" si="8"/>
        <v>-30810</v>
      </c>
      <c r="J16" s="57">
        <v>0.5</v>
      </c>
      <c r="K16" s="161"/>
      <c r="L16" s="86"/>
      <c r="M16" s="98"/>
      <c r="N16" s="98"/>
      <c r="O16" s="98"/>
      <c r="P16" s="98"/>
      <c r="Q16" s="98"/>
      <c r="R16" s="98"/>
      <c r="S16" s="98"/>
      <c r="T16" s="98"/>
      <c r="U16" s="98"/>
      <c r="V16" s="98"/>
      <c r="W16" s="98"/>
      <c r="X16" s="98"/>
      <c r="Y16" s="98"/>
      <c r="Z16" s="98"/>
      <c r="AA16" s="98"/>
      <c r="AB16" s="98"/>
      <c r="AC16" s="98"/>
      <c r="AD16" s="98"/>
      <c r="AE16" s="98"/>
      <c r="AF16" s="98"/>
      <c r="AG16" s="98"/>
      <c r="AH16" s="98"/>
      <c r="AI16" s="98"/>
      <c r="AJ16" s="98"/>
      <c r="AK16" s="98"/>
      <c r="AL16" s="98"/>
      <c r="AM16" s="159"/>
      <c r="AN16" s="98"/>
      <c r="AO16" s="98"/>
      <c r="AP16" s="98"/>
      <c r="AQ16" s="98"/>
      <c r="AR16" s="98"/>
      <c r="AS16" s="98"/>
      <c r="AT16" s="98"/>
      <c r="AU16" s="98"/>
      <c r="AV16" s="98"/>
      <c r="AW16" s="98"/>
      <c r="AX16" s="98"/>
      <c r="AY16" s="98"/>
      <c r="AZ16" s="98"/>
      <c r="BA16" s="98"/>
      <c r="BB16" s="98"/>
      <c r="BC16" s="98"/>
      <c r="BD16" s="98"/>
      <c r="BE16" s="98"/>
      <c r="BF16" s="98"/>
      <c r="BG16" s="98"/>
      <c r="BH16" s="98"/>
      <c r="BI16" s="98"/>
      <c r="BJ16" s="98"/>
      <c r="BK16" s="98"/>
      <c r="BL16" s="98"/>
      <c r="BM16" s="98"/>
      <c r="BN16" s="98"/>
      <c r="BO16" s="98"/>
      <c r="BP16" s="98"/>
    </row>
    <row r="17" spans="1:68" s="55" customFormat="1" ht="17.399999999999999" hidden="1">
      <c r="A17"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17" s="98" t="s">
        <v>122</v>
      </c>
      <c r="D17" s="114"/>
      <c r="E17" s="149">
        <v>43135</v>
      </c>
      <c r="F17" s="150">
        <f t="shared" si="7"/>
        <v>43137</v>
      </c>
      <c r="G17" s="56">
        <v>3</v>
      </c>
      <c r="H17" s="58">
        <f t="shared" si="8"/>
        <v>2</v>
      </c>
      <c r="I17" s="58">
        <f t="shared" si="8"/>
        <v>-30811</v>
      </c>
      <c r="J17" s="57">
        <v>0.5</v>
      </c>
      <c r="K17" s="161"/>
      <c r="L17" s="86"/>
      <c r="M17" s="98"/>
      <c r="N17" s="98"/>
      <c r="O17" s="98"/>
      <c r="P17" s="98"/>
      <c r="Q17" s="98"/>
      <c r="R17" s="98"/>
      <c r="S17" s="98"/>
      <c r="T17" s="98"/>
      <c r="U17" s="98"/>
      <c r="V17" s="98"/>
      <c r="W17" s="98"/>
      <c r="X17" s="98"/>
      <c r="Y17" s="98"/>
      <c r="Z17" s="98"/>
      <c r="AA17" s="98"/>
      <c r="AB17" s="98"/>
      <c r="AC17" s="98"/>
      <c r="AD17" s="98"/>
      <c r="AE17" s="98"/>
      <c r="AF17" s="98"/>
      <c r="AG17" s="98"/>
      <c r="AH17" s="98"/>
      <c r="AI17" s="98"/>
      <c r="AJ17" s="98"/>
      <c r="AK17" s="98"/>
      <c r="AL17" s="98"/>
      <c r="AM17" s="159"/>
      <c r="AN17" s="98"/>
      <c r="AO17" s="98"/>
      <c r="AP17" s="98"/>
      <c r="AQ17" s="98"/>
      <c r="AR17" s="98"/>
      <c r="AS17" s="98"/>
      <c r="AT17" s="98"/>
      <c r="AU17" s="98"/>
      <c r="AV17" s="98"/>
      <c r="AW17" s="98"/>
      <c r="AX17" s="98"/>
      <c r="AY17" s="98"/>
      <c r="AZ17" s="98"/>
      <c r="BA17" s="98"/>
      <c r="BB17" s="98"/>
      <c r="BC17" s="98"/>
      <c r="BD17" s="98"/>
      <c r="BE17" s="98"/>
      <c r="BF17" s="98"/>
      <c r="BG17" s="98"/>
      <c r="BH17" s="98"/>
      <c r="BI17" s="98"/>
      <c r="BJ17" s="98"/>
      <c r="BK17" s="98"/>
      <c r="BL17" s="98"/>
      <c r="BM17" s="98"/>
      <c r="BN17" s="98"/>
      <c r="BO17" s="98"/>
      <c r="BP17" s="98"/>
    </row>
    <row r="18" spans="1:68" s="55" customFormat="1" ht="17.399999999999999" hidden="1">
      <c r="A18" s="54" t="str">
        <f t="shared" si="4"/>
        <v>1.6</v>
      </c>
      <c r="B18" s="55" t="s">
        <v>8</v>
      </c>
      <c r="D18" s="114"/>
      <c r="E18" s="149">
        <v>43136</v>
      </c>
      <c r="F18" s="150">
        <f t="shared" si="7"/>
        <v>43140</v>
      </c>
      <c r="G18" s="56">
        <v>5</v>
      </c>
      <c r="H18" s="58">
        <f t="shared" si="8"/>
        <v>5</v>
      </c>
      <c r="I18" s="58">
        <f t="shared" si="8"/>
        <v>-30812</v>
      </c>
      <c r="J18" s="57">
        <v>0</v>
      </c>
      <c r="K18" s="161"/>
      <c r="L18" s="86"/>
      <c r="M18" s="98"/>
      <c r="N18" s="98"/>
      <c r="O18" s="98"/>
      <c r="P18" s="98"/>
      <c r="Q18" s="98"/>
      <c r="R18" s="98"/>
      <c r="S18" s="98"/>
      <c r="T18" s="98"/>
      <c r="U18" s="98"/>
      <c r="V18" s="98"/>
      <c r="W18" s="98"/>
      <c r="X18" s="98"/>
      <c r="Y18" s="98"/>
      <c r="Z18" s="98"/>
      <c r="AA18" s="98"/>
      <c r="AB18" s="98"/>
      <c r="AC18" s="98"/>
      <c r="AD18" s="98"/>
      <c r="AE18" s="98"/>
      <c r="AF18" s="98"/>
      <c r="AG18" s="98"/>
      <c r="AH18" s="98"/>
      <c r="AI18" s="98"/>
      <c r="AJ18" s="98"/>
      <c r="AK18" s="98"/>
      <c r="AL18" s="98"/>
      <c r="AM18" s="159"/>
      <c r="AN18" s="98"/>
      <c r="AO18" s="98"/>
      <c r="AP18" s="98"/>
      <c r="AQ18" s="98"/>
      <c r="AR18" s="98"/>
      <c r="AS18" s="98"/>
      <c r="AT18" s="98"/>
      <c r="AU18" s="98"/>
      <c r="AV18" s="98"/>
      <c r="AW18" s="98"/>
      <c r="AX18" s="98"/>
      <c r="AY18" s="98"/>
      <c r="AZ18" s="98"/>
      <c r="BA18" s="98"/>
      <c r="BB18" s="98"/>
      <c r="BC18" s="98"/>
      <c r="BD18" s="98"/>
      <c r="BE18" s="98"/>
      <c r="BF18" s="98"/>
      <c r="BG18" s="98"/>
      <c r="BH18" s="98"/>
      <c r="BI18" s="98"/>
      <c r="BJ18" s="98"/>
      <c r="BK18" s="98"/>
      <c r="BL18" s="98"/>
      <c r="BM18" s="98"/>
      <c r="BN18" s="98"/>
      <c r="BO18" s="98"/>
      <c r="BP18" s="98"/>
    </row>
    <row r="19" spans="1:68" s="55" customFormat="1" ht="17.399999999999999" hidden="1">
      <c r="A19" s="54" t="str">
        <f t="shared" si="4"/>
        <v>1.7</v>
      </c>
      <c r="B19" s="55" t="s">
        <v>8</v>
      </c>
      <c r="D19" s="114"/>
      <c r="E19" s="149">
        <v>43134</v>
      </c>
      <c r="F19" s="150">
        <f t="shared" si="7"/>
        <v>43140</v>
      </c>
      <c r="G19" s="56">
        <v>7</v>
      </c>
      <c r="H19" s="58">
        <f t="shared" si="8"/>
        <v>5</v>
      </c>
      <c r="I19" s="58">
        <f t="shared" si="8"/>
        <v>-30810</v>
      </c>
      <c r="J19" s="57">
        <v>0</v>
      </c>
      <c r="K19" s="161"/>
      <c r="L19" s="86"/>
      <c r="M19" s="98"/>
      <c r="N19" s="98"/>
      <c r="O19" s="98"/>
      <c r="P19" s="98"/>
      <c r="Q19" s="98"/>
      <c r="R19" s="98"/>
      <c r="S19" s="98"/>
      <c r="T19" s="98"/>
      <c r="U19" s="98"/>
      <c r="V19" s="98"/>
      <c r="W19" s="98"/>
      <c r="X19" s="98"/>
      <c r="Y19" s="98"/>
      <c r="Z19" s="98"/>
      <c r="AA19" s="98"/>
      <c r="AB19" s="98"/>
      <c r="AC19" s="98"/>
      <c r="AD19" s="98"/>
      <c r="AE19" s="98"/>
      <c r="AF19" s="98"/>
      <c r="AG19" s="98"/>
      <c r="AH19" s="98"/>
      <c r="AI19" s="98"/>
      <c r="AJ19" s="98"/>
      <c r="AK19" s="98"/>
      <c r="AL19" s="98"/>
      <c r="AM19" s="159"/>
      <c r="AN19" s="98"/>
      <c r="AO19" s="98"/>
      <c r="AP19" s="98"/>
      <c r="AQ19" s="98"/>
      <c r="AR19" s="98"/>
      <c r="AS19" s="98"/>
      <c r="AT19" s="98"/>
      <c r="AU19" s="98"/>
      <c r="AV19" s="98"/>
      <c r="AW19" s="98"/>
      <c r="AX19" s="98"/>
      <c r="AY19" s="98"/>
      <c r="AZ19" s="98"/>
      <c r="BA19" s="98"/>
      <c r="BB19" s="98"/>
      <c r="BC19" s="98"/>
      <c r="BD19" s="98"/>
      <c r="BE19" s="98"/>
      <c r="BF19" s="98"/>
      <c r="BG19" s="98"/>
      <c r="BH19" s="98"/>
      <c r="BI19" s="98"/>
      <c r="BJ19" s="98"/>
      <c r="BK19" s="98"/>
      <c r="BL19" s="98"/>
      <c r="BM19" s="98"/>
      <c r="BN19" s="98"/>
      <c r="BO19" s="98"/>
      <c r="BP19" s="98"/>
    </row>
    <row r="20" spans="1:68" s="55" customFormat="1" ht="17.399999999999999" hidden="1">
      <c r="A20" s="54" t="str">
        <f t="shared" si="4"/>
        <v>1.8</v>
      </c>
      <c r="B20" s="55" t="s">
        <v>8</v>
      </c>
      <c r="D20" s="114"/>
      <c r="E20" s="149">
        <v>43141</v>
      </c>
      <c r="F20" s="150">
        <f t="shared" si="7"/>
        <v>43147</v>
      </c>
      <c r="G20" s="56">
        <v>7</v>
      </c>
      <c r="H20" s="58">
        <f t="shared" si="8"/>
        <v>5</v>
      </c>
      <c r="I20" s="58">
        <f t="shared" si="8"/>
        <v>-30815</v>
      </c>
      <c r="J20" s="57">
        <v>0</v>
      </c>
      <c r="K20" s="161"/>
      <c r="L20" s="86"/>
      <c r="M20" s="98"/>
      <c r="N20" s="98"/>
      <c r="O20" s="98"/>
      <c r="P20" s="98"/>
      <c r="Q20" s="98"/>
      <c r="R20" s="98"/>
      <c r="S20" s="98"/>
      <c r="T20" s="98"/>
      <c r="U20" s="98"/>
      <c r="V20" s="98"/>
      <c r="W20" s="98"/>
      <c r="X20" s="98"/>
      <c r="Y20" s="98"/>
      <c r="Z20" s="98"/>
      <c r="AA20" s="98"/>
      <c r="AB20" s="98"/>
      <c r="AC20" s="98"/>
      <c r="AD20" s="98"/>
      <c r="AE20" s="98"/>
      <c r="AF20" s="98"/>
      <c r="AG20" s="98"/>
      <c r="AH20" s="98"/>
      <c r="AI20" s="98"/>
      <c r="AJ20" s="98"/>
      <c r="AK20" s="98"/>
      <c r="AL20" s="98"/>
      <c r="AM20" s="159"/>
      <c r="AN20" s="98"/>
      <c r="AO20" s="98"/>
      <c r="AP20" s="98"/>
      <c r="AQ20" s="98"/>
      <c r="AR20" s="98"/>
      <c r="AS20" s="98"/>
      <c r="AT20" s="98"/>
      <c r="AU20" s="98"/>
      <c r="AV20" s="98"/>
      <c r="AW20" s="98"/>
      <c r="AX20" s="98"/>
      <c r="AY20" s="98"/>
      <c r="AZ20" s="98"/>
      <c r="BA20" s="98"/>
      <c r="BB20" s="98"/>
      <c r="BC20" s="98"/>
      <c r="BD20" s="98"/>
      <c r="BE20" s="98"/>
      <c r="BF20" s="98"/>
      <c r="BG20" s="98"/>
      <c r="BH20" s="98"/>
      <c r="BI20" s="98"/>
      <c r="BJ20" s="98"/>
      <c r="BK20" s="98"/>
      <c r="BL20" s="98"/>
      <c r="BM20" s="98"/>
      <c r="BN20" s="98"/>
      <c r="BO20" s="98"/>
      <c r="BP20" s="98"/>
    </row>
    <row r="21" spans="1:68" s="51" customFormat="1" ht="17.399999999999999">
      <c r="A21" s="49" t="str">
        <f>IF(ISERROR(VALUE(SUBSTITUTE(prevWBS,".",""))),"1",IF(ISERROR(FIND("`",SUBSTITUTE(prevWBS,".","`",1))),TEXT(VALUE(prevWBS)+1,"#"),TEXT(VALUE(LEFT(prevWBS,FIND("`",SUBSTITUTE(prevWBS,".","`",1))-1))+1,"#")))</f>
        <v>2</v>
      </c>
      <c r="B21" s="50" t="s">
        <v>160</v>
      </c>
      <c r="D21" s="52"/>
      <c r="E21" s="151"/>
      <c r="F21" s="151"/>
      <c r="G21" s="151"/>
      <c r="H21" s="151"/>
      <c r="I21" s="151"/>
      <c r="J21" s="53"/>
      <c r="K21" s="169"/>
      <c r="L21" s="87"/>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58"/>
      <c r="AN21" s="100"/>
      <c r="AO21" s="100"/>
      <c r="AP21" s="100"/>
      <c r="AQ21" s="100"/>
      <c r="AR21" s="100"/>
      <c r="AS21" s="100"/>
      <c r="AT21" s="100"/>
      <c r="AU21" s="100"/>
      <c r="AV21" s="100"/>
      <c r="AW21" s="100"/>
      <c r="AX21" s="100"/>
      <c r="AY21" s="100"/>
      <c r="AZ21" s="100"/>
      <c r="BA21" s="100"/>
      <c r="BB21" s="100"/>
      <c r="BC21" s="100"/>
      <c r="BD21" s="100"/>
      <c r="BE21" s="100"/>
      <c r="BF21" s="100"/>
      <c r="BG21" s="100"/>
      <c r="BH21" s="100"/>
      <c r="BI21" s="100"/>
      <c r="BJ21" s="100"/>
      <c r="BK21" s="100"/>
      <c r="BL21" s="100"/>
      <c r="BM21" s="100"/>
      <c r="BN21" s="100"/>
      <c r="BO21" s="100"/>
      <c r="BP21" s="100"/>
    </row>
    <row r="22" spans="1:68" s="55" customFormat="1" ht="19.5" customHeight="1">
      <c r="A22" s="54" t="str">
        <f t="shared" ref="A22:A31"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2" s="55" t="s">
        <v>161</v>
      </c>
      <c r="C22" s="55" t="s">
        <v>157</v>
      </c>
      <c r="D22" s="114"/>
      <c r="E22" s="149">
        <v>43414</v>
      </c>
      <c r="F22" s="150">
        <f>IF(ISBLANK(E22)," - ",IF(G22=0,E22,E22+G22-1))</f>
        <v>43418</v>
      </c>
      <c r="G22" s="56">
        <v>5</v>
      </c>
      <c r="H22" s="58">
        <v>3</v>
      </c>
      <c r="I22" s="58" t="s">
        <v>148</v>
      </c>
      <c r="J22" s="57">
        <f>H22/G22</f>
        <v>0.6</v>
      </c>
      <c r="K22" s="161"/>
      <c r="L22" s="86"/>
      <c r="M22" s="98"/>
      <c r="N22" s="98"/>
      <c r="O22" s="98"/>
      <c r="P22" s="98"/>
      <c r="Q22" s="98"/>
      <c r="R22" s="98"/>
      <c r="S22" s="98"/>
      <c r="T22" s="98"/>
      <c r="U22" s="98"/>
      <c r="V22" s="98"/>
      <c r="W22" s="98"/>
      <c r="X22" s="98"/>
      <c r="Y22" s="98"/>
      <c r="Z22" s="98"/>
      <c r="AA22" s="98"/>
      <c r="AB22" s="98"/>
      <c r="AC22" s="98"/>
      <c r="AD22" s="98"/>
      <c r="AE22" s="98"/>
      <c r="AF22" s="98"/>
      <c r="AG22" s="98"/>
      <c r="AH22" s="98"/>
      <c r="AI22" s="98"/>
      <c r="AJ22" s="98"/>
      <c r="AK22" s="98"/>
      <c r="AL22" s="98"/>
      <c r="AM22" s="98"/>
      <c r="AN22" s="98"/>
      <c r="AO22" s="98"/>
      <c r="AP22" s="98"/>
      <c r="AQ22" s="98"/>
      <c r="AR22" s="98"/>
      <c r="AS22" s="98"/>
      <c r="AT22" s="98"/>
      <c r="AU22" s="98"/>
      <c r="AV22" s="98"/>
      <c r="AW22" s="98"/>
      <c r="AX22" s="98"/>
      <c r="AY22" s="98"/>
      <c r="AZ22" s="98"/>
      <c r="BA22" s="98"/>
      <c r="BB22" s="98"/>
      <c r="BC22" s="98"/>
      <c r="BD22" s="98"/>
      <c r="BE22" s="98"/>
      <c r="BF22" s="98"/>
      <c r="BG22" s="98"/>
      <c r="BH22" s="98"/>
      <c r="BI22" s="98"/>
      <c r="BJ22" s="98"/>
      <c r="BK22" s="98"/>
      <c r="BL22" s="98"/>
      <c r="BM22" s="98"/>
      <c r="BN22" s="98"/>
      <c r="BO22" s="98"/>
      <c r="BP22" s="98"/>
    </row>
    <row r="23" spans="1:68" s="55" customFormat="1" ht="17.399999999999999">
      <c r="A23"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3" s="55" t="s">
        <v>170</v>
      </c>
      <c r="C23" s="55" t="s">
        <v>157</v>
      </c>
      <c r="D23" s="114"/>
      <c r="E23" s="149">
        <v>43414</v>
      </c>
      <c r="F23" s="150">
        <f t="shared" ref="F23:F24" si="10">IF(ISBLANK(E23)," - ",IF(G23=0,E23,E23+G23-1))</f>
        <v>43418</v>
      </c>
      <c r="G23" s="56">
        <v>5</v>
      </c>
      <c r="H23" s="58">
        <v>4</v>
      </c>
      <c r="I23" s="58" t="s">
        <v>148</v>
      </c>
      <c r="J23" s="57">
        <f>H23/G23</f>
        <v>0.8</v>
      </c>
      <c r="K23" s="161" t="s">
        <v>198</v>
      </c>
      <c r="L23" s="86"/>
      <c r="M23" s="98"/>
      <c r="N23" s="98"/>
      <c r="O23" s="98"/>
      <c r="P23" s="98"/>
      <c r="Q23" s="98"/>
      <c r="R23" s="98"/>
      <c r="S23" s="98"/>
      <c r="T23" s="98"/>
      <c r="U23" s="98"/>
      <c r="V23" s="98"/>
      <c r="W23" s="98"/>
      <c r="X23" s="98"/>
      <c r="Y23" s="98"/>
      <c r="Z23" s="98"/>
      <c r="AA23" s="98"/>
      <c r="AB23" s="98"/>
      <c r="AC23" s="98"/>
      <c r="AD23" s="98"/>
      <c r="AE23" s="98"/>
      <c r="AF23" s="98"/>
      <c r="AG23" s="98"/>
      <c r="AH23" s="98"/>
      <c r="AI23" s="98"/>
      <c r="AJ23" s="98"/>
      <c r="AK23" s="98"/>
      <c r="AL23" s="98"/>
      <c r="AM23" s="98"/>
      <c r="AN23" s="98"/>
      <c r="AO23" s="98"/>
      <c r="AP23" s="98"/>
      <c r="AQ23" s="98"/>
      <c r="AR23" s="98"/>
      <c r="AS23" s="98"/>
      <c r="AT23" s="98"/>
      <c r="AU23" s="98"/>
      <c r="AV23" s="98"/>
      <c r="AW23" s="98"/>
      <c r="AX23" s="98"/>
      <c r="AY23" s="98"/>
      <c r="AZ23" s="98"/>
      <c r="BA23" s="98"/>
      <c r="BB23" s="98"/>
      <c r="BC23" s="98"/>
      <c r="BD23" s="98"/>
      <c r="BE23" s="98"/>
      <c r="BF23" s="98"/>
      <c r="BG23" s="98"/>
      <c r="BH23" s="98"/>
      <c r="BI23" s="98"/>
      <c r="BJ23" s="98"/>
      <c r="BK23" s="98"/>
      <c r="BL23" s="98"/>
      <c r="BM23" s="98"/>
      <c r="BN23" s="98"/>
      <c r="BO23" s="98"/>
      <c r="BP23" s="98"/>
    </row>
    <row r="24" spans="1:68" s="55" customFormat="1" ht="17.399999999999999">
      <c r="A24" s="54">
        <v>2.2999999999999998</v>
      </c>
      <c r="B24" s="55" t="s">
        <v>163</v>
      </c>
      <c r="C24" s="55" t="s">
        <v>157</v>
      </c>
      <c r="D24" s="114"/>
      <c r="E24" s="149">
        <v>43414</v>
      </c>
      <c r="F24" s="150">
        <f t="shared" si="10"/>
        <v>43423</v>
      </c>
      <c r="G24" s="56">
        <v>10</v>
      </c>
      <c r="H24" s="58">
        <v>8</v>
      </c>
      <c r="I24" s="58" t="s">
        <v>148</v>
      </c>
      <c r="J24" s="57">
        <f>H24/G24</f>
        <v>0.8</v>
      </c>
      <c r="K24" s="161"/>
      <c r="L24" s="86"/>
      <c r="M24" s="98"/>
      <c r="N24" s="98"/>
      <c r="O24" s="98"/>
      <c r="P24" s="98"/>
      <c r="Q24" s="98"/>
      <c r="R24" s="98"/>
      <c r="S24" s="98"/>
      <c r="T24" s="98"/>
      <c r="U24" s="98"/>
      <c r="V24" s="98"/>
      <c r="W24" s="98"/>
      <c r="X24" s="98"/>
      <c r="Y24" s="98"/>
      <c r="Z24" s="98"/>
      <c r="AA24" s="98"/>
      <c r="AB24" s="98"/>
      <c r="AC24" s="98"/>
      <c r="AD24" s="98"/>
      <c r="AE24" s="98"/>
      <c r="AF24" s="98"/>
      <c r="AG24" s="98"/>
      <c r="AH24" s="98"/>
      <c r="AI24" s="98"/>
      <c r="AJ24" s="98"/>
      <c r="AK24" s="98"/>
      <c r="AL24" s="98"/>
      <c r="AM24" s="98"/>
      <c r="AN24" s="98"/>
      <c r="AO24" s="98"/>
      <c r="AP24" s="98"/>
      <c r="AQ24" s="98"/>
      <c r="AR24" s="98"/>
      <c r="AS24" s="98"/>
      <c r="AT24" s="98"/>
      <c r="AU24" s="98"/>
      <c r="AV24" s="98"/>
      <c r="AW24" s="98"/>
      <c r="AX24" s="98"/>
      <c r="AY24" s="98"/>
      <c r="AZ24" s="98"/>
      <c r="BA24" s="98"/>
      <c r="BB24" s="98"/>
      <c r="BC24" s="98"/>
      <c r="BD24" s="98"/>
      <c r="BE24" s="98"/>
      <c r="BF24" s="98"/>
      <c r="BG24" s="98"/>
      <c r="BH24" s="98"/>
      <c r="BI24" s="98"/>
      <c r="BJ24" s="98"/>
      <c r="BK24" s="98"/>
      <c r="BL24" s="98"/>
      <c r="BM24" s="98"/>
      <c r="BN24" s="98"/>
      <c r="BO24" s="98"/>
      <c r="BP24" s="98"/>
    </row>
    <row r="25" spans="1:68" s="55" customFormat="1" ht="17.399999999999999">
      <c r="A25"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5" s="55" t="s">
        <v>172</v>
      </c>
      <c r="C25" s="55" t="s">
        <v>157</v>
      </c>
      <c r="D25" s="114"/>
      <c r="E25" s="149">
        <v>43415</v>
      </c>
      <c r="F25" s="150">
        <f>IF(ISBLANK(E25)," -N23 ",IF(G25=0,E25,E25+G25-1))</f>
        <v>43419</v>
      </c>
      <c r="G25" s="56">
        <v>5</v>
      </c>
      <c r="H25" s="58">
        <v>4</v>
      </c>
      <c r="I25" s="58" t="s">
        <v>148</v>
      </c>
      <c r="J25" s="57">
        <f>H25/G25</f>
        <v>0.8</v>
      </c>
      <c r="K25" s="161"/>
      <c r="L25" s="86"/>
      <c r="M25" s="98"/>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98"/>
      <c r="AM25" s="98"/>
      <c r="AN25" s="98"/>
      <c r="AO25" s="98"/>
      <c r="AP25" s="98"/>
      <c r="AQ25" s="98"/>
      <c r="AR25" s="98"/>
      <c r="AS25" s="98"/>
      <c r="AT25" s="98"/>
      <c r="AU25" s="98"/>
      <c r="AV25" s="98"/>
      <c r="AW25" s="98"/>
      <c r="AX25" s="98"/>
      <c r="AY25" s="98"/>
      <c r="AZ25" s="98"/>
      <c r="BA25" s="98"/>
      <c r="BB25" s="98"/>
      <c r="BC25" s="98"/>
      <c r="BD25" s="98"/>
      <c r="BE25" s="98"/>
      <c r="BF25" s="98"/>
      <c r="BG25" s="98"/>
      <c r="BH25" s="98"/>
      <c r="BI25" s="98"/>
      <c r="BJ25" s="98"/>
      <c r="BK25" s="98"/>
      <c r="BL25" s="98"/>
      <c r="BM25" s="98"/>
      <c r="BN25" s="98"/>
      <c r="BO25" s="98"/>
      <c r="BP25" s="98"/>
    </row>
    <row r="26" spans="1:68" s="55" customFormat="1" ht="17.399999999999999">
      <c r="A26"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6" s="55" t="s">
        <v>173</v>
      </c>
      <c r="C26" s="55" t="s">
        <v>157</v>
      </c>
      <c r="D26" s="114"/>
      <c r="E26" s="149">
        <v>43416</v>
      </c>
      <c r="F26" s="150">
        <f>IF(ISBLANK(E26)," - ",IF(G26=0,E26,E26+G26-1))</f>
        <v>43419</v>
      </c>
      <c r="G26" s="56">
        <v>4</v>
      </c>
      <c r="H26" s="58">
        <v>3</v>
      </c>
      <c r="I26" s="74" t="s">
        <v>148</v>
      </c>
      <c r="J26" s="57">
        <f t="shared" ref="J26:J29" si="11">H26/G26</f>
        <v>0.75</v>
      </c>
      <c r="K26" s="161"/>
      <c r="L26" s="86"/>
      <c r="M26" s="98"/>
      <c r="N26" s="98"/>
      <c r="O26" s="98"/>
      <c r="P26" s="98"/>
      <c r="Q26" s="98"/>
      <c r="R26" s="98"/>
      <c r="S26" s="98"/>
      <c r="T26" s="98"/>
      <c r="U26" s="98"/>
      <c r="V26" s="98"/>
      <c r="W26" s="98"/>
      <c r="X26" s="98"/>
      <c r="Y26" s="98"/>
      <c r="Z26" s="98"/>
      <c r="AA26" s="98"/>
      <c r="AB26" s="98"/>
      <c r="AC26" s="98"/>
      <c r="AD26" s="98"/>
      <c r="AE26" s="98"/>
      <c r="AF26" s="98"/>
      <c r="AG26" s="98"/>
      <c r="AH26" s="98"/>
      <c r="AI26" s="98"/>
      <c r="AJ26" s="98"/>
      <c r="AK26" s="98"/>
      <c r="AL26" s="98"/>
      <c r="AM26" s="98"/>
      <c r="AN26" s="98"/>
      <c r="AO26" s="98"/>
      <c r="AP26" s="98"/>
      <c r="AQ26" s="98"/>
      <c r="AR26" s="98"/>
      <c r="AS26" s="98"/>
      <c r="AT26" s="98"/>
      <c r="AU26" s="98"/>
      <c r="AV26" s="98"/>
      <c r="AW26" s="98"/>
      <c r="AX26" s="98"/>
      <c r="AY26" s="98"/>
      <c r="AZ26" s="98"/>
      <c r="BA26" s="98"/>
      <c r="BB26" s="98"/>
      <c r="BC26" s="98"/>
      <c r="BD26" s="98"/>
      <c r="BE26" s="98"/>
      <c r="BF26" s="98"/>
      <c r="BG26" s="98"/>
      <c r="BH26" s="98"/>
      <c r="BI26" s="98"/>
      <c r="BJ26" s="98"/>
      <c r="BK26" s="98"/>
      <c r="BL26" s="98"/>
      <c r="BM26" s="98"/>
      <c r="BN26" s="98"/>
      <c r="BO26" s="98"/>
      <c r="BP26" s="98"/>
    </row>
    <row r="27" spans="1:68" s="55" customFormat="1" ht="17.399999999999999">
      <c r="A27" s="54" t="str">
        <f t="shared" si="9"/>
        <v>2.6</v>
      </c>
      <c r="B27" s="55" t="s">
        <v>164</v>
      </c>
      <c r="C27" s="55" t="s">
        <v>157</v>
      </c>
      <c r="D27" s="114"/>
      <c r="E27" s="149">
        <v>43424</v>
      </c>
      <c r="F27" s="150">
        <v>43425</v>
      </c>
      <c r="G27" s="56">
        <v>6</v>
      </c>
      <c r="H27" s="58">
        <v>4</v>
      </c>
      <c r="I27" s="74" t="s">
        <v>148</v>
      </c>
      <c r="J27" s="57">
        <f t="shared" ref="J27" si="12">H27/G27</f>
        <v>0.66666666666666663</v>
      </c>
      <c r="K27" s="161"/>
      <c r="L27" s="86"/>
      <c r="M27" s="98"/>
      <c r="N27" s="98"/>
      <c r="O27" s="98"/>
      <c r="P27" s="98"/>
      <c r="Q27" s="98"/>
      <c r="R27" s="98"/>
      <c r="S27" s="98"/>
      <c r="T27" s="98"/>
      <c r="U27" s="98"/>
      <c r="V27" s="98"/>
      <c r="W27" s="98"/>
      <c r="X27" s="98"/>
      <c r="Y27" s="98"/>
      <c r="Z27" s="98"/>
      <c r="AA27" s="98"/>
      <c r="AB27" s="98"/>
      <c r="AC27" s="98"/>
      <c r="AD27" s="98"/>
      <c r="AE27" s="98"/>
      <c r="AF27" s="98"/>
      <c r="AG27" s="98"/>
      <c r="AH27" s="98"/>
      <c r="AI27" s="98"/>
      <c r="AJ27" s="98"/>
      <c r="AK27" s="98"/>
      <c r="AL27" s="98"/>
      <c r="AM27" s="98"/>
      <c r="AN27" s="98"/>
      <c r="AO27" s="98"/>
      <c r="AP27" s="98"/>
      <c r="AQ27" s="98"/>
      <c r="AR27" s="98"/>
      <c r="AS27" s="98"/>
      <c r="AT27" s="98"/>
      <c r="AU27" s="98"/>
      <c r="AV27" s="98"/>
      <c r="AW27" s="98"/>
      <c r="AX27" s="98"/>
      <c r="AY27" s="98"/>
      <c r="AZ27" s="98"/>
      <c r="BA27" s="98"/>
      <c r="BB27" s="98"/>
      <c r="BC27" s="98"/>
      <c r="BD27" s="98"/>
      <c r="BE27" s="98"/>
      <c r="BF27" s="98"/>
      <c r="BG27" s="98"/>
      <c r="BH27" s="98"/>
      <c r="BI27" s="98"/>
      <c r="BJ27" s="98"/>
      <c r="BK27" s="98"/>
      <c r="BL27" s="98"/>
      <c r="BM27" s="98"/>
      <c r="BN27" s="98"/>
      <c r="BO27" s="98"/>
      <c r="BP27" s="98"/>
    </row>
    <row r="28" spans="1:68" s="55" customFormat="1" ht="17.399999999999999">
      <c r="A28" s="54" t="str">
        <f t="shared" si="9"/>
        <v>2.7</v>
      </c>
      <c r="B28" s="55" t="s">
        <v>176</v>
      </c>
      <c r="C28" s="55" t="s">
        <v>157</v>
      </c>
      <c r="D28" s="114"/>
      <c r="E28" s="149">
        <v>43425</v>
      </c>
      <c r="F28" s="150">
        <v>43426</v>
      </c>
      <c r="G28" s="56">
        <v>2</v>
      </c>
      <c r="H28" s="58">
        <v>2</v>
      </c>
      <c r="I28" s="74" t="s">
        <v>148</v>
      </c>
      <c r="J28" s="57">
        <f t="shared" si="11"/>
        <v>1</v>
      </c>
      <c r="K28" s="161" t="s">
        <v>199</v>
      </c>
      <c r="L28" s="86"/>
      <c r="M28" s="98"/>
      <c r="N28" s="98"/>
      <c r="O28" s="98"/>
      <c r="P28" s="98"/>
      <c r="Q28" s="98"/>
      <c r="R28" s="98"/>
      <c r="S28" s="98"/>
      <c r="T28" s="98"/>
      <c r="U28" s="98"/>
      <c r="V28" s="98"/>
      <c r="W28" s="98"/>
      <c r="X28" s="98"/>
      <c r="Y28" s="98"/>
      <c r="Z28" s="98"/>
      <c r="AA28" s="98"/>
      <c r="AB28" s="98"/>
      <c r="AC28" s="98"/>
      <c r="AD28" s="98"/>
      <c r="AE28" s="98"/>
      <c r="AF28" s="98"/>
      <c r="AG28" s="98"/>
      <c r="AH28" s="98"/>
      <c r="AI28" s="98"/>
      <c r="AJ28" s="98"/>
      <c r="AK28" s="98"/>
      <c r="AL28" s="98"/>
      <c r="AM28" s="98"/>
      <c r="AN28" s="98"/>
      <c r="AO28" s="98"/>
      <c r="AP28" s="98"/>
      <c r="AQ28" s="98"/>
      <c r="AR28" s="98"/>
      <c r="AS28" s="98"/>
      <c r="AT28" s="98"/>
      <c r="AU28" s="98"/>
      <c r="AV28" s="98"/>
      <c r="AW28" s="98"/>
      <c r="AX28" s="98"/>
      <c r="AY28" s="98"/>
      <c r="AZ28" s="98"/>
      <c r="BA28" s="98"/>
      <c r="BB28" s="98"/>
      <c r="BC28" s="98"/>
      <c r="BD28" s="98"/>
      <c r="BE28" s="98"/>
      <c r="BF28" s="98"/>
      <c r="BG28" s="98"/>
      <c r="BH28" s="98"/>
      <c r="BI28" s="98"/>
      <c r="BJ28" s="98"/>
      <c r="BK28" s="98"/>
      <c r="BL28" s="98"/>
      <c r="BM28" s="98"/>
      <c r="BN28" s="98"/>
      <c r="BO28" s="98"/>
      <c r="BP28" s="98"/>
    </row>
    <row r="29" spans="1:68" s="55" customFormat="1" ht="17.399999999999999">
      <c r="A29" s="54" t="s">
        <v>165</v>
      </c>
      <c r="B29" s="55" t="s">
        <v>166</v>
      </c>
      <c r="C29" s="55" t="s">
        <v>167</v>
      </c>
      <c r="D29" s="114"/>
      <c r="E29" s="149">
        <v>43426</v>
      </c>
      <c r="F29" s="150">
        <v>43427</v>
      </c>
      <c r="G29" s="56">
        <v>6</v>
      </c>
      <c r="H29" s="58">
        <v>5</v>
      </c>
      <c r="I29" s="74" t="s">
        <v>148</v>
      </c>
      <c r="J29" s="57">
        <f t="shared" si="11"/>
        <v>0.83333333333333337</v>
      </c>
      <c r="K29" s="161" t="s">
        <v>197</v>
      </c>
      <c r="L29" s="86"/>
      <c r="M29" s="98"/>
      <c r="N29" s="98"/>
      <c r="O29" s="98"/>
      <c r="P29" s="98"/>
      <c r="Q29" s="98"/>
      <c r="R29" s="98"/>
      <c r="S29" s="98"/>
      <c r="T29" s="98"/>
      <c r="U29" s="98"/>
      <c r="V29" s="98"/>
      <c r="W29" s="98"/>
      <c r="X29" s="98"/>
      <c r="Y29" s="98"/>
      <c r="Z29" s="98"/>
      <c r="AA29" s="98"/>
      <c r="AB29" s="98"/>
      <c r="AC29" s="98"/>
      <c r="AD29" s="98"/>
      <c r="AE29" s="98"/>
      <c r="AF29" s="98"/>
      <c r="AG29" s="98"/>
      <c r="AH29" s="98"/>
      <c r="AI29" s="98"/>
      <c r="AJ29" s="98"/>
      <c r="AK29" s="98"/>
      <c r="AL29" s="98"/>
      <c r="AM29" s="98"/>
      <c r="AN29" s="98"/>
      <c r="AO29" s="98"/>
      <c r="AP29" s="98"/>
      <c r="AQ29" s="98"/>
      <c r="AR29" s="98"/>
      <c r="AS29" s="98"/>
      <c r="AT29" s="98"/>
      <c r="AU29" s="98"/>
      <c r="AV29" s="98"/>
      <c r="AW29" s="98"/>
      <c r="AX29" s="98"/>
      <c r="AY29" s="98"/>
      <c r="AZ29" s="98"/>
      <c r="BA29" s="98"/>
      <c r="BB29" s="98"/>
      <c r="BC29" s="98"/>
      <c r="BD29" s="98"/>
      <c r="BE29" s="98"/>
      <c r="BF29" s="98"/>
      <c r="BG29" s="98"/>
      <c r="BH29" s="98"/>
      <c r="BI29" s="98"/>
      <c r="BJ29" s="98"/>
      <c r="BK29" s="98"/>
      <c r="BL29" s="98"/>
      <c r="BM29" s="98"/>
      <c r="BN29" s="98"/>
      <c r="BO29" s="98"/>
      <c r="BP29" s="98"/>
    </row>
    <row r="30" spans="1:68" s="55" customFormat="1" ht="17.399999999999999">
      <c r="A30" s="54" t="str">
        <f t="shared" si="9"/>
        <v>2.8</v>
      </c>
      <c r="B30" s="55" t="s">
        <v>180</v>
      </c>
      <c r="C30" s="55" t="s">
        <v>169</v>
      </c>
      <c r="D30" s="114"/>
      <c r="E30" s="149">
        <v>43427</v>
      </c>
      <c r="F30" s="150">
        <v>43428</v>
      </c>
      <c r="G30" s="56">
        <v>3</v>
      </c>
      <c r="H30" s="58">
        <v>2</v>
      </c>
      <c r="I30" s="74" t="s">
        <v>148</v>
      </c>
      <c r="J30" s="57">
        <f t="shared" ref="J30:J34" si="13">H30/G30</f>
        <v>0.66666666666666663</v>
      </c>
      <c r="K30" s="161"/>
      <c r="L30" s="86"/>
      <c r="M30" s="98"/>
      <c r="N30" s="98"/>
      <c r="O30" s="98"/>
      <c r="P30" s="98"/>
      <c r="Q30" s="98"/>
      <c r="R30" s="98"/>
      <c r="S30" s="98"/>
      <c r="T30" s="98"/>
      <c r="U30" s="98"/>
      <c r="V30" s="98"/>
      <c r="W30" s="98"/>
      <c r="X30" s="98"/>
      <c r="Y30" s="98"/>
      <c r="Z30" s="98"/>
      <c r="AA30" s="98"/>
      <c r="AB30" s="98"/>
      <c r="AC30" s="98"/>
      <c r="AD30" s="98"/>
      <c r="AE30" s="98"/>
      <c r="AF30" s="98"/>
      <c r="AG30" s="98"/>
      <c r="AH30" s="98"/>
      <c r="AI30" s="98"/>
      <c r="AJ30" s="98"/>
      <c r="AK30" s="98"/>
      <c r="AL30" s="98"/>
      <c r="AM30" s="98"/>
      <c r="AN30" s="98"/>
      <c r="AO30" s="98"/>
      <c r="AP30" s="98"/>
      <c r="AQ30" s="98"/>
      <c r="AR30" s="98"/>
      <c r="AS30" s="98"/>
      <c r="AT30" s="98"/>
      <c r="AU30" s="98"/>
      <c r="AV30" s="98"/>
      <c r="AW30" s="98"/>
      <c r="AX30" s="98"/>
      <c r="AY30" s="98"/>
      <c r="AZ30" s="98"/>
      <c r="BA30" s="98"/>
      <c r="BB30" s="98"/>
      <c r="BC30" s="98"/>
      <c r="BD30" s="98"/>
      <c r="BE30" s="98"/>
      <c r="BF30" s="98"/>
      <c r="BG30" s="98"/>
      <c r="BH30" s="98"/>
      <c r="BI30" s="98"/>
      <c r="BJ30" s="98"/>
      <c r="BK30" s="98"/>
      <c r="BL30" s="98"/>
      <c r="BM30" s="98"/>
      <c r="BN30" s="98"/>
      <c r="BO30" s="98"/>
      <c r="BP30" s="98"/>
    </row>
    <row r="31" spans="1:68" s="55" customFormat="1" ht="17.399999999999999">
      <c r="A31" s="54" t="str">
        <f t="shared" si="9"/>
        <v>2.9</v>
      </c>
      <c r="B31" s="55" t="s">
        <v>182</v>
      </c>
      <c r="C31" s="55" t="s">
        <v>156</v>
      </c>
      <c r="D31" s="114"/>
      <c r="E31" s="149">
        <v>43428</v>
      </c>
      <c r="F31" s="150">
        <v>43429</v>
      </c>
      <c r="G31" s="56">
        <v>2</v>
      </c>
      <c r="H31" s="58">
        <v>2</v>
      </c>
      <c r="I31" s="74" t="s">
        <v>148</v>
      </c>
      <c r="J31" s="57">
        <f t="shared" ref="J31" si="14">H31/G31</f>
        <v>1</v>
      </c>
      <c r="K31" s="161"/>
      <c r="L31" s="86"/>
      <c r="M31" s="98"/>
      <c r="N31" s="98"/>
      <c r="O31" s="98"/>
      <c r="P31" s="98"/>
      <c r="Q31" s="98"/>
      <c r="R31" s="98"/>
      <c r="S31" s="98"/>
      <c r="T31" s="98"/>
      <c r="U31" s="98"/>
      <c r="V31" s="98"/>
      <c r="W31" s="98"/>
      <c r="X31" s="98"/>
      <c r="Y31" s="98"/>
      <c r="Z31" s="98"/>
      <c r="AA31" s="98"/>
      <c r="AB31" s="98"/>
      <c r="AC31" s="98"/>
      <c r="AD31" s="98"/>
      <c r="AE31" s="98"/>
      <c r="AF31" s="98"/>
      <c r="AG31" s="98"/>
      <c r="AH31" s="98"/>
      <c r="AI31" s="98"/>
      <c r="AJ31" s="98"/>
      <c r="AK31" s="98"/>
      <c r="AL31" s="98"/>
      <c r="AM31" s="98"/>
      <c r="AN31" s="98"/>
      <c r="AO31" s="98"/>
      <c r="AP31" s="98"/>
      <c r="AQ31" s="98"/>
      <c r="AR31" s="98"/>
      <c r="AS31" s="98"/>
      <c r="AT31" s="98"/>
      <c r="AU31" s="98"/>
      <c r="AV31" s="98"/>
      <c r="AW31" s="98"/>
      <c r="AX31" s="98"/>
      <c r="AY31" s="98"/>
      <c r="AZ31" s="98"/>
      <c r="BA31" s="98"/>
      <c r="BB31" s="98"/>
      <c r="BC31" s="98"/>
      <c r="BD31" s="98"/>
      <c r="BE31" s="98"/>
      <c r="BF31" s="98"/>
      <c r="BG31" s="98"/>
      <c r="BH31" s="98"/>
      <c r="BI31" s="98"/>
      <c r="BJ31" s="98"/>
      <c r="BK31" s="98"/>
      <c r="BL31" s="98"/>
      <c r="BM31" s="98"/>
      <c r="BN31" s="98"/>
      <c r="BO31" s="98"/>
      <c r="BP31" s="98"/>
    </row>
    <row r="32" spans="1:68" s="51" customFormat="1" ht="17.399999999999999">
      <c r="A32" s="49" t="str">
        <f>IF(ISERROR(VALUE(SUBSTITUTE(prevWBS,".",""))),"1",IF(ISERROR(FIND("`",SUBSTITUTE(prevWBS,".","`",1))),TEXT(VALUE(prevWBS)+1,"#"),TEXT(VALUE(LEFT(prevWBS,FIND("`",SUBSTITUTE(prevWBS,".","`",1))-1))+1,"#")))</f>
        <v>3</v>
      </c>
      <c r="B32" s="50" t="s">
        <v>158</v>
      </c>
      <c r="D32" s="52"/>
      <c r="E32" s="93"/>
      <c r="F32" s="93"/>
      <c r="G32" s="93"/>
      <c r="H32" s="93"/>
      <c r="I32" s="93"/>
      <c r="J32" s="53"/>
      <c r="K32" s="169"/>
      <c r="L32" s="87"/>
      <c r="M32" s="100"/>
      <c r="N32" s="100"/>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58"/>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row>
    <row r="33" spans="1:68" s="55" customFormat="1" ht="17.399999999999999">
      <c r="A33" s="54" t="str">
        <f t="shared" ref="A33:A38" si="1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3" s="55" t="s">
        <v>171</v>
      </c>
      <c r="C33" s="55" t="s">
        <v>156</v>
      </c>
      <c r="D33" s="114"/>
      <c r="E33" s="149">
        <v>43432</v>
      </c>
      <c r="F33" s="150">
        <f>IF(ISBLANK(E33)," - ",IF(G33=0,E33,E33+G33-1))</f>
        <v>43432</v>
      </c>
      <c r="G33" s="56">
        <v>1</v>
      </c>
      <c r="H33" s="58">
        <v>1</v>
      </c>
      <c r="I33" s="58" t="s">
        <v>148</v>
      </c>
      <c r="J33" s="57">
        <f t="shared" si="13"/>
        <v>1</v>
      </c>
      <c r="K33" s="161" t="s">
        <v>188</v>
      </c>
      <c r="L33" s="86"/>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8"/>
      <c r="AL33" s="98"/>
      <c r="AM33" s="98"/>
      <c r="AN33" s="98"/>
      <c r="AO33" s="98"/>
      <c r="AP33" s="98"/>
      <c r="AQ33" s="98"/>
      <c r="AR33" s="98"/>
      <c r="AS33" s="98"/>
      <c r="AT33" s="98"/>
      <c r="AU33" s="98"/>
      <c r="AV33" s="98"/>
      <c r="AW33" s="98"/>
      <c r="AX33" s="98"/>
      <c r="AY33" s="98"/>
      <c r="AZ33" s="98"/>
      <c r="BA33" s="98"/>
      <c r="BB33" s="98"/>
      <c r="BC33" s="98"/>
      <c r="BD33" s="98"/>
      <c r="BE33" s="98"/>
      <c r="BF33" s="98"/>
      <c r="BG33" s="98"/>
      <c r="BH33" s="98"/>
      <c r="BI33" s="98"/>
      <c r="BJ33" s="98"/>
      <c r="BK33" s="98"/>
      <c r="BL33" s="98"/>
      <c r="BM33" s="98"/>
      <c r="BN33" s="98"/>
      <c r="BO33" s="98"/>
      <c r="BP33" s="98"/>
    </row>
    <row r="34" spans="1:68" s="55" customFormat="1" ht="17.399999999999999">
      <c r="A34" s="54" t="str">
        <f t="shared" si="15"/>
        <v>3.2</v>
      </c>
      <c r="B34" s="55" t="s">
        <v>162</v>
      </c>
      <c r="C34" s="55" t="s">
        <v>168</v>
      </c>
      <c r="D34" s="114"/>
      <c r="E34" s="149">
        <v>43433</v>
      </c>
      <c r="F34" s="150">
        <f t="shared" ref="F34:F35" si="16">IF(ISBLANK(E34)," - ",IF(G34=0,E34,E34+G34-1))</f>
        <v>43433</v>
      </c>
      <c r="G34" s="56">
        <v>1</v>
      </c>
      <c r="H34" s="58">
        <f>IF(OR(F34=0,E34=0)," -H33",NETWORKDAYS(E34,F34))</f>
        <v>1</v>
      </c>
      <c r="I34" s="58" t="s">
        <v>148</v>
      </c>
      <c r="J34" s="57">
        <f t="shared" si="13"/>
        <v>1</v>
      </c>
      <c r="K34" s="161" t="s">
        <v>189</v>
      </c>
      <c r="L34" s="86"/>
      <c r="M34" s="98"/>
      <c r="N34" s="98"/>
      <c r="O34" s="98"/>
      <c r="P34" s="98"/>
      <c r="Q34" s="98"/>
      <c r="R34" s="98"/>
      <c r="S34" s="98"/>
      <c r="T34" s="98"/>
      <c r="U34" s="98"/>
      <c r="V34" s="98"/>
      <c r="W34" s="98"/>
      <c r="X34" s="98"/>
      <c r="Y34" s="98"/>
      <c r="Z34" s="98"/>
      <c r="AA34" s="98"/>
      <c r="AB34" s="98"/>
      <c r="AC34" s="98"/>
      <c r="AD34" s="98"/>
      <c r="AE34" s="98"/>
      <c r="AF34" s="98"/>
      <c r="AG34" s="98"/>
      <c r="AH34" s="98"/>
      <c r="AI34" s="98"/>
      <c r="AJ34" s="98"/>
      <c r="AK34" s="98"/>
      <c r="AL34" s="98"/>
      <c r="AM34" s="98"/>
      <c r="AN34" s="98"/>
      <c r="AO34" s="98"/>
      <c r="AP34" s="98"/>
      <c r="AQ34" s="98"/>
      <c r="AR34" s="98"/>
      <c r="AS34" s="98"/>
      <c r="AT34" s="98"/>
      <c r="AU34" s="98"/>
      <c r="AV34" s="98"/>
      <c r="AW34" s="98"/>
      <c r="AX34" s="98"/>
      <c r="AY34" s="98"/>
      <c r="AZ34" s="98"/>
      <c r="BA34" s="98"/>
      <c r="BB34" s="98"/>
      <c r="BC34" s="98"/>
      <c r="BD34" s="98"/>
      <c r="BE34" s="98"/>
      <c r="BF34" s="98"/>
      <c r="BG34" s="98"/>
      <c r="BH34" s="98"/>
      <c r="BI34" s="98"/>
      <c r="BJ34" s="98"/>
      <c r="BK34" s="98"/>
      <c r="BL34" s="98"/>
      <c r="BM34" s="98"/>
      <c r="BN34" s="98"/>
      <c r="BO34" s="98"/>
      <c r="BP34" s="98"/>
    </row>
    <row r="35" spans="1:68" s="55" customFormat="1" ht="17.399999999999999">
      <c r="A35" s="54" t="s">
        <v>175</v>
      </c>
      <c r="B35" s="55" t="s">
        <v>174</v>
      </c>
      <c r="C35" s="55" t="s">
        <v>168</v>
      </c>
      <c r="D35" s="114"/>
      <c r="E35" s="149">
        <v>43434</v>
      </c>
      <c r="F35" s="150">
        <f>IF(ISBLANK(E35)," - ",IF(G35=0,E35,E35+G35-1))</f>
        <v>43435</v>
      </c>
      <c r="G35" s="56">
        <v>2</v>
      </c>
      <c r="H35" s="58">
        <v>2</v>
      </c>
      <c r="I35" s="74" t="s">
        <v>148</v>
      </c>
      <c r="J35" s="57">
        <f>H35/G35</f>
        <v>1</v>
      </c>
      <c r="K35" s="161" t="s">
        <v>196</v>
      </c>
      <c r="L35" s="86"/>
      <c r="M35" s="98"/>
      <c r="N35" s="98"/>
      <c r="O35" s="98"/>
      <c r="P35" s="98"/>
      <c r="Q35" s="98"/>
      <c r="R35" s="98"/>
      <c r="S35" s="98"/>
      <c r="T35" s="98"/>
      <c r="U35" s="98"/>
      <c r="V35" s="98"/>
      <c r="W35" s="98"/>
      <c r="X35" s="98"/>
      <c r="Y35" s="98"/>
      <c r="Z35" s="98"/>
      <c r="AA35" s="98"/>
      <c r="AB35" s="98"/>
      <c r="AC35" s="98"/>
      <c r="AD35" s="98"/>
      <c r="AE35" s="98"/>
      <c r="AF35" s="98"/>
      <c r="AG35" s="98"/>
      <c r="AH35" s="98"/>
      <c r="AI35" s="98"/>
      <c r="AJ35" s="98"/>
      <c r="AK35" s="98"/>
      <c r="AL35" s="98"/>
      <c r="AM35" s="98"/>
      <c r="AN35" s="98"/>
      <c r="AO35" s="98"/>
      <c r="AP35" s="98"/>
      <c r="AQ35" s="98"/>
      <c r="AR35" s="98"/>
      <c r="AS35" s="98"/>
      <c r="AT35" s="98"/>
      <c r="AU35" s="98"/>
      <c r="AV35" s="98"/>
      <c r="AW35" s="98"/>
      <c r="AX35" s="98"/>
      <c r="AY35" s="98"/>
      <c r="AZ35" s="98"/>
      <c r="BA35" s="98"/>
      <c r="BB35" s="98"/>
      <c r="BC35" s="98"/>
      <c r="BD35" s="98"/>
      <c r="BE35" s="98"/>
      <c r="BF35" s="98"/>
      <c r="BG35" s="98"/>
      <c r="BH35" s="98"/>
      <c r="BI35" s="98"/>
      <c r="BJ35" s="98"/>
      <c r="BK35" s="98"/>
      <c r="BL35" s="98"/>
      <c r="BM35" s="98"/>
      <c r="BN35" s="98"/>
      <c r="BO35" s="98"/>
      <c r="BP35" s="98"/>
    </row>
    <row r="36" spans="1:68" s="55" customFormat="1" ht="17.399999999999999" customHeight="1">
      <c r="A36" s="54" t="str">
        <f t="shared" si="15"/>
        <v>3.3</v>
      </c>
      <c r="B36" s="55" t="s">
        <v>178</v>
      </c>
      <c r="C36" s="55" t="s">
        <v>177</v>
      </c>
      <c r="D36" s="114"/>
      <c r="E36" s="149">
        <v>43435</v>
      </c>
      <c r="F36" s="150">
        <f>IF(ISBLANK(E36)," - ",IF(G36=0,E36,E36+G36-1))</f>
        <v>43440</v>
      </c>
      <c r="G36" s="56">
        <v>6</v>
      </c>
      <c r="H36" s="58">
        <v>6</v>
      </c>
      <c r="I36" s="58" t="s">
        <v>148</v>
      </c>
      <c r="J36" s="57">
        <f>H36/G36</f>
        <v>1</v>
      </c>
      <c r="K36" s="161" t="s">
        <v>190</v>
      </c>
      <c r="L36" s="86"/>
      <c r="M36" s="98"/>
      <c r="N36" s="98"/>
      <c r="O36" s="98"/>
      <c r="P36" s="98"/>
      <c r="Q36" s="98"/>
      <c r="R36" s="98"/>
      <c r="S36" s="98"/>
      <c r="T36" s="98"/>
      <c r="U36" s="98"/>
      <c r="V36" s="98"/>
      <c r="W36" s="98"/>
      <c r="X36" s="98"/>
      <c r="Y36" s="98"/>
      <c r="Z36" s="98"/>
      <c r="AA36" s="98"/>
      <c r="AB36" s="98"/>
      <c r="AC36" s="98"/>
      <c r="AD36" s="98"/>
      <c r="AE36" s="98"/>
      <c r="AF36" s="98"/>
      <c r="AG36" s="98"/>
      <c r="AH36" s="98"/>
      <c r="AI36" s="98"/>
      <c r="AJ36" s="98"/>
      <c r="AK36" s="98"/>
      <c r="AL36" s="98"/>
      <c r="AM36" s="98"/>
      <c r="AN36" s="98"/>
      <c r="AO36" s="98"/>
      <c r="AP36" s="98"/>
      <c r="AQ36" s="98"/>
      <c r="AR36" s="98"/>
      <c r="AS36" s="98"/>
      <c r="AT36" s="98"/>
      <c r="AU36" s="98"/>
      <c r="AV36" s="98"/>
      <c r="AW36" s="98"/>
      <c r="AX36" s="98"/>
      <c r="AY36" s="98"/>
      <c r="AZ36" s="98"/>
      <c r="BA36" s="98"/>
      <c r="BB36" s="98"/>
      <c r="BC36" s="98"/>
      <c r="BD36" s="98"/>
      <c r="BE36" s="98"/>
      <c r="BF36" s="98"/>
      <c r="BG36" s="98"/>
      <c r="BH36" s="98"/>
      <c r="BI36" s="98"/>
      <c r="BJ36" s="98"/>
      <c r="BK36" s="98"/>
      <c r="BL36" s="98"/>
      <c r="BM36" s="98"/>
      <c r="BN36" s="98"/>
      <c r="BO36" s="98"/>
      <c r="BP36" s="98"/>
    </row>
    <row r="37" spans="1:68" s="55" customFormat="1" ht="21.6">
      <c r="A37" s="54" t="str">
        <f t="shared" si="15"/>
        <v>3.4</v>
      </c>
      <c r="B37" s="55" t="s">
        <v>181</v>
      </c>
      <c r="C37" s="55" t="s">
        <v>179</v>
      </c>
      <c r="D37" s="114"/>
      <c r="E37" s="149">
        <v>43440</v>
      </c>
      <c r="F37" s="150">
        <f t="shared" ref="F37:F38" si="17">IF(ISBLANK(E37)," - ",IF(G37=0,E37,E37+G37-1))</f>
        <v>43445</v>
      </c>
      <c r="G37" s="56">
        <v>6</v>
      </c>
      <c r="H37" s="58">
        <v>6</v>
      </c>
      <c r="I37" s="58" t="s">
        <v>191</v>
      </c>
      <c r="J37" s="57">
        <f>H37/G37</f>
        <v>1</v>
      </c>
      <c r="K37" s="190" t="s">
        <v>200</v>
      </c>
      <c r="L37" s="86"/>
      <c r="M37" s="98"/>
      <c r="N37" s="98"/>
      <c r="O37" s="98"/>
      <c r="P37" s="98"/>
      <c r="Q37" s="98"/>
      <c r="R37" s="98"/>
      <c r="S37" s="98"/>
      <c r="T37" s="98"/>
      <c r="U37" s="98"/>
      <c r="V37" s="98"/>
      <c r="W37" s="98"/>
      <c r="X37" s="98"/>
      <c r="Y37" s="98"/>
      <c r="Z37" s="98"/>
      <c r="AA37" s="98"/>
      <c r="AB37" s="98"/>
      <c r="AC37" s="98"/>
      <c r="AD37" s="98"/>
      <c r="AE37" s="98"/>
      <c r="AF37" s="98"/>
      <c r="AG37" s="98"/>
      <c r="AH37" s="98"/>
      <c r="AI37" s="98"/>
      <c r="AJ37" s="98"/>
      <c r="AK37" s="98"/>
      <c r="AL37" s="98"/>
      <c r="AM37" s="98"/>
      <c r="AN37" s="98"/>
      <c r="AO37" s="98"/>
      <c r="AP37" s="98"/>
      <c r="AQ37" s="98"/>
      <c r="AR37" s="98"/>
      <c r="AS37" s="98"/>
      <c r="AT37" s="98"/>
      <c r="AU37" s="98"/>
      <c r="AV37" s="98"/>
      <c r="AW37" s="98"/>
      <c r="AX37" s="98"/>
      <c r="AY37" s="98"/>
      <c r="AZ37" s="98"/>
      <c r="BA37" s="98"/>
      <c r="BB37" s="98"/>
      <c r="BC37" s="98"/>
      <c r="BD37" s="98"/>
      <c r="BE37" s="98"/>
      <c r="BF37" s="98"/>
      <c r="BG37" s="98"/>
      <c r="BH37" s="98"/>
      <c r="BI37" s="98"/>
      <c r="BJ37" s="98"/>
      <c r="BK37" s="98"/>
      <c r="BL37" s="98"/>
      <c r="BM37" s="98"/>
      <c r="BN37" s="98"/>
      <c r="BO37" s="98"/>
      <c r="BP37" s="98"/>
    </row>
    <row r="38" spans="1:68" s="55" customFormat="1" ht="17.399999999999999">
      <c r="A38" s="54" t="str">
        <f t="shared" si="15"/>
        <v>3.5</v>
      </c>
      <c r="B38" s="55" t="s">
        <v>183</v>
      </c>
      <c r="C38" s="55" t="s">
        <v>179</v>
      </c>
      <c r="D38" s="114"/>
      <c r="E38" s="149">
        <v>43445</v>
      </c>
      <c r="F38" s="150">
        <v>43449</v>
      </c>
      <c r="G38" s="56">
        <v>1</v>
      </c>
      <c r="H38" s="58">
        <v>1</v>
      </c>
      <c r="I38" s="58" t="s">
        <v>148</v>
      </c>
      <c r="J38" s="57">
        <f>H38/G38</f>
        <v>1</v>
      </c>
      <c r="K38" s="161"/>
      <c r="L38" s="86"/>
      <c r="M38" s="98"/>
      <c r="N38" s="98"/>
      <c r="O38" s="98"/>
      <c r="P38" s="98"/>
      <c r="Q38" s="98"/>
      <c r="R38" s="98"/>
      <c r="S38" s="98"/>
      <c r="T38" s="98"/>
      <c r="U38" s="98"/>
      <c r="V38" s="98"/>
      <c r="W38" s="98"/>
      <c r="X38" s="98"/>
      <c r="Y38" s="98"/>
      <c r="Z38" s="98"/>
      <c r="AA38" s="98"/>
      <c r="AB38" s="98"/>
      <c r="AC38" s="98"/>
      <c r="AD38" s="98"/>
      <c r="AE38" s="98"/>
      <c r="AF38" s="98"/>
      <c r="AG38" s="98"/>
      <c r="AH38" s="98"/>
      <c r="AI38" s="98"/>
      <c r="AJ38" s="98"/>
      <c r="AK38" s="98"/>
      <c r="AL38" s="98"/>
      <c r="AM38" s="98"/>
      <c r="AN38" s="98"/>
      <c r="AO38" s="98"/>
      <c r="AP38" s="98"/>
      <c r="AQ38" s="98"/>
      <c r="AR38" s="98"/>
      <c r="AS38" s="98"/>
      <c r="AT38" s="98"/>
      <c r="AU38" s="98"/>
      <c r="AV38" s="98"/>
      <c r="AW38" s="98"/>
      <c r="AX38" s="98"/>
      <c r="AY38" s="98"/>
      <c r="AZ38" s="98"/>
      <c r="BA38" s="98"/>
      <c r="BB38" s="98"/>
      <c r="BC38" s="98"/>
      <c r="BD38" s="98"/>
      <c r="BE38" s="98"/>
      <c r="BF38" s="98"/>
      <c r="BG38" s="98"/>
      <c r="BH38" s="98"/>
      <c r="BI38" s="98"/>
      <c r="BJ38" s="98"/>
      <c r="BK38" s="98"/>
      <c r="BL38" s="98"/>
      <c r="BM38" s="98"/>
      <c r="BN38" s="98"/>
      <c r="BO38" s="98"/>
      <c r="BP38" s="98"/>
    </row>
    <row r="39" spans="1:68" s="51" customFormat="1" ht="17.399999999999999" hidden="1">
      <c r="A39" s="49" t="str">
        <f>IF(ISERROR(VALUE(SUBSTITUTE(prevWBS,".",""))),"1",IF(ISERROR(FIND("`",SUBSTITUTE(prevWBS,".","`",1))),TEXT(VALUE(prevWBS)+1,"#"),TEXT(VALUE(LEFT(prevWBS,FIND("`",SUBSTITUTE(prevWBS,".","`",1))-1))+1,"#")))</f>
        <v>4</v>
      </c>
      <c r="B39" s="50" t="s">
        <v>7</v>
      </c>
      <c r="D39" s="52"/>
      <c r="G39" s="52"/>
      <c r="J39" s="52"/>
      <c r="L39" s="87"/>
      <c r="M39" s="100"/>
      <c r="N39" s="100"/>
      <c r="O39" s="100"/>
      <c r="P39" s="100"/>
      <c r="Q39" s="100"/>
      <c r="R39" s="100"/>
      <c r="S39" s="100"/>
      <c r="T39" s="100"/>
      <c r="U39" s="100"/>
      <c r="V39" s="100"/>
      <c r="W39" s="100"/>
      <c r="X39" s="100"/>
      <c r="Y39" s="100"/>
      <c r="Z39" s="100"/>
      <c r="AA39" s="100"/>
      <c r="AB39" s="10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row>
    <row r="40" spans="1:68" s="55" customFormat="1" ht="17.399999999999999" hidden="1">
      <c r="A40"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0" s="55" t="s">
        <v>8</v>
      </c>
      <c r="D40" s="114"/>
      <c r="E40" s="91">
        <v>43129</v>
      </c>
      <c r="F40" s="92">
        <f t="shared" si="7"/>
        <v>43129</v>
      </c>
      <c r="G40" s="56">
        <v>1</v>
      </c>
      <c r="H40" s="58">
        <f t="shared" ref="H40:I46" si="18">IF(OR(F40=0,E40=0)," - ",NETWORKDAYS(E40,F40))</f>
        <v>1</v>
      </c>
      <c r="I40" s="58">
        <f t="shared" si="18"/>
        <v>-30806</v>
      </c>
      <c r="J40" s="57">
        <v>0</v>
      </c>
      <c r="K40" s="161"/>
      <c r="L40" s="86"/>
      <c r="M40" s="98"/>
      <c r="N40" s="98"/>
      <c r="O40" s="98"/>
      <c r="P40" s="98"/>
      <c r="Q40" s="98"/>
      <c r="R40" s="98"/>
      <c r="S40" s="98"/>
      <c r="T40" s="98"/>
      <c r="U40" s="98"/>
      <c r="V40" s="98"/>
      <c r="W40" s="98"/>
      <c r="X40" s="98"/>
      <c r="Y40" s="98"/>
      <c r="Z40" s="98"/>
      <c r="AA40" s="98"/>
      <c r="AB40" s="98"/>
      <c r="AC40" s="98"/>
      <c r="AD40" s="98"/>
      <c r="AE40" s="98"/>
      <c r="AF40" s="98"/>
      <c r="AG40" s="98"/>
      <c r="AH40" s="98"/>
      <c r="AI40" s="98"/>
      <c r="AJ40" s="98"/>
      <c r="AK40" s="98"/>
      <c r="AL40" s="98"/>
      <c r="AM40" s="98"/>
      <c r="AN40" s="98"/>
      <c r="AO40" s="98"/>
      <c r="AP40" s="98"/>
      <c r="AQ40" s="98"/>
      <c r="AR40" s="98"/>
      <c r="AS40" s="98"/>
      <c r="AT40" s="98"/>
      <c r="AU40" s="98"/>
      <c r="AV40" s="98"/>
      <c r="AW40" s="98"/>
      <c r="AX40" s="98"/>
      <c r="AY40" s="98"/>
      <c r="AZ40" s="98"/>
      <c r="BA40" s="98"/>
      <c r="BB40" s="98"/>
      <c r="BC40" s="98"/>
      <c r="BD40" s="98"/>
      <c r="BE40" s="98"/>
      <c r="BF40" s="98"/>
      <c r="BG40" s="98"/>
      <c r="BH40" s="98"/>
      <c r="BI40" s="98"/>
      <c r="BJ40" s="98"/>
      <c r="BK40" s="98"/>
      <c r="BL40" s="98"/>
      <c r="BM40" s="98"/>
      <c r="BN40" s="98"/>
      <c r="BO40" s="98"/>
      <c r="BP40" s="98"/>
    </row>
    <row r="41" spans="1:68" s="55" customFormat="1" ht="17.399999999999999" hidden="1">
      <c r="A41"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1" s="55" t="s">
        <v>8</v>
      </c>
      <c r="D41" s="114"/>
      <c r="E41" s="91">
        <v>43130</v>
      </c>
      <c r="F41" s="92">
        <f t="shared" si="7"/>
        <v>43130</v>
      </c>
      <c r="G41" s="56">
        <v>1</v>
      </c>
      <c r="H41" s="58">
        <f t="shared" si="18"/>
        <v>1</v>
      </c>
      <c r="I41" s="58">
        <f t="shared" si="18"/>
        <v>-30807</v>
      </c>
      <c r="J41" s="57">
        <v>0</v>
      </c>
      <c r="K41" s="161"/>
      <c r="L41" s="86"/>
      <c r="M41" s="98"/>
      <c r="N41" s="98"/>
      <c r="O41" s="98"/>
      <c r="P41" s="98"/>
      <c r="Q41" s="98"/>
      <c r="R41" s="98"/>
      <c r="S41" s="98"/>
      <c r="T41" s="98"/>
      <c r="U41" s="98"/>
      <c r="V41" s="98"/>
      <c r="W41" s="98"/>
      <c r="X41" s="98"/>
      <c r="Y41" s="98"/>
      <c r="Z41" s="98"/>
      <c r="AA41" s="98"/>
      <c r="AB41" s="98"/>
      <c r="AC41" s="98"/>
      <c r="AD41" s="98"/>
      <c r="AE41" s="98"/>
      <c r="AF41" s="98"/>
      <c r="AG41" s="98"/>
      <c r="AH41" s="98"/>
      <c r="AI41" s="98"/>
      <c r="AJ41" s="98"/>
      <c r="AK41" s="98"/>
      <c r="AL41" s="98"/>
      <c r="AM41" s="98"/>
      <c r="AN41" s="98"/>
      <c r="AO41" s="98"/>
      <c r="AP41" s="98"/>
      <c r="AQ41" s="98"/>
      <c r="AR41" s="98"/>
      <c r="AS41" s="98"/>
      <c r="AT41" s="98"/>
      <c r="AU41" s="98"/>
      <c r="AV41" s="98"/>
      <c r="AW41" s="98"/>
      <c r="AX41" s="98"/>
      <c r="AY41" s="98"/>
      <c r="AZ41" s="98"/>
      <c r="BA41" s="98"/>
      <c r="BB41" s="98"/>
      <c r="BC41" s="98"/>
      <c r="BD41" s="98"/>
      <c r="BE41" s="98"/>
      <c r="BF41" s="98"/>
      <c r="BG41" s="98"/>
      <c r="BH41" s="98"/>
      <c r="BI41" s="98"/>
      <c r="BJ41" s="98"/>
      <c r="BK41" s="98"/>
      <c r="BL41" s="98"/>
      <c r="BM41" s="98"/>
      <c r="BN41" s="98"/>
      <c r="BO41" s="98"/>
      <c r="BP41" s="98"/>
    </row>
    <row r="42" spans="1:68" s="55" customFormat="1" ht="17.399999999999999" hidden="1">
      <c r="A42"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42" s="55" t="s">
        <v>8</v>
      </c>
      <c r="D42" s="114"/>
      <c r="E42" s="91">
        <v>43131</v>
      </c>
      <c r="F42" s="92">
        <f t="shared" si="7"/>
        <v>43131</v>
      </c>
      <c r="G42" s="56">
        <v>1</v>
      </c>
      <c r="H42" s="58">
        <f t="shared" si="18"/>
        <v>1</v>
      </c>
      <c r="I42" s="58">
        <f t="shared" si="18"/>
        <v>-30808</v>
      </c>
      <c r="J42" s="57">
        <v>0</v>
      </c>
      <c r="K42" s="161"/>
      <c r="L42" s="86"/>
      <c r="M42" s="98"/>
      <c r="N42" s="98"/>
      <c r="O42" s="98"/>
      <c r="P42" s="98"/>
      <c r="Q42" s="98"/>
      <c r="R42" s="98"/>
      <c r="S42" s="98"/>
      <c r="T42" s="98"/>
      <c r="U42" s="98"/>
      <c r="V42" s="98"/>
      <c r="W42" s="98"/>
      <c r="X42" s="98"/>
      <c r="Y42" s="98"/>
      <c r="Z42" s="98"/>
      <c r="AA42" s="98"/>
      <c r="AB42" s="98"/>
      <c r="AC42" s="98"/>
      <c r="AD42" s="98"/>
      <c r="AE42" s="98"/>
      <c r="AF42" s="98"/>
      <c r="AG42" s="98"/>
      <c r="AH42" s="98"/>
      <c r="AI42" s="98"/>
      <c r="AJ42" s="98"/>
      <c r="AK42" s="98"/>
      <c r="AL42" s="98"/>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row>
    <row r="43" spans="1:68" s="55" customFormat="1" ht="17.399999999999999" hidden="1">
      <c r="A43"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43" s="55" t="s">
        <v>8</v>
      </c>
      <c r="D43" s="114"/>
      <c r="E43" s="91">
        <v>43132</v>
      </c>
      <c r="F43" s="92">
        <f t="shared" si="7"/>
        <v>43132</v>
      </c>
      <c r="G43" s="56">
        <v>1</v>
      </c>
      <c r="H43" s="58">
        <f t="shared" si="18"/>
        <v>1</v>
      </c>
      <c r="I43" s="58">
        <f t="shared" si="18"/>
        <v>-30809</v>
      </c>
      <c r="J43" s="57">
        <v>0</v>
      </c>
      <c r="K43" s="161"/>
      <c r="L43" s="86"/>
      <c r="M43" s="98"/>
      <c r="N43" s="98"/>
      <c r="O43" s="98"/>
      <c r="P43" s="98"/>
      <c r="Q43" s="98"/>
      <c r="R43" s="98"/>
      <c r="S43" s="98"/>
      <c r="T43" s="98"/>
      <c r="U43" s="98"/>
      <c r="V43" s="98"/>
      <c r="W43" s="98"/>
      <c r="X43" s="98"/>
      <c r="Y43" s="98"/>
      <c r="Z43" s="98"/>
      <c r="AA43" s="98"/>
      <c r="AB43" s="98"/>
      <c r="AC43" s="98"/>
      <c r="AD43" s="98"/>
      <c r="AE43" s="98"/>
      <c r="AF43" s="98"/>
      <c r="AG43" s="98"/>
      <c r="AH43" s="98"/>
      <c r="AI43" s="98"/>
      <c r="AJ43" s="98"/>
      <c r="AK43" s="98"/>
      <c r="AL43" s="98"/>
      <c r="AM43" s="98"/>
      <c r="AN43" s="98"/>
      <c r="AO43" s="98"/>
      <c r="AP43" s="98"/>
      <c r="AQ43" s="98"/>
      <c r="AR43" s="98"/>
      <c r="AS43" s="98"/>
      <c r="AT43" s="98"/>
      <c r="AU43" s="98"/>
      <c r="AV43" s="98"/>
      <c r="AW43" s="98"/>
      <c r="AX43" s="98"/>
      <c r="AY43" s="98"/>
      <c r="AZ43" s="98"/>
      <c r="BA43" s="98"/>
      <c r="BB43" s="98"/>
      <c r="BC43" s="98"/>
      <c r="BD43" s="98"/>
      <c r="BE43" s="98"/>
      <c r="BF43" s="98"/>
      <c r="BG43" s="98"/>
      <c r="BH43" s="98"/>
      <c r="BI43" s="98"/>
      <c r="BJ43" s="98"/>
      <c r="BK43" s="98"/>
      <c r="BL43" s="98"/>
      <c r="BM43" s="98"/>
      <c r="BN43" s="98"/>
      <c r="BO43" s="98"/>
      <c r="BP43" s="98"/>
    </row>
    <row r="44" spans="1:68" s="55" customFormat="1" ht="17.399999999999999" hidden="1">
      <c r="A44"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44" s="55" t="s">
        <v>8</v>
      </c>
      <c r="D44" s="114"/>
      <c r="E44" s="91">
        <v>43133</v>
      </c>
      <c r="F44" s="92">
        <f t="shared" si="7"/>
        <v>43133</v>
      </c>
      <c r="G44" s="56">
        <v>1</v>
      </c>
      <c r="H44" s="58">
        <f t="shared" si="18"/>
        <v>1</v>
      </c>
      <c r="I44" s="58">
        <f t="shared" si="18"/>
        <v>-30810</v>
      </c>
      <c r="J44" s="57">
        <v>0</v>
      </c>
      <c r="K44" s="161"/>
      <c r="L44" s="86"/>
      <c r="M44" s="98"/>
      <c r="N44" s="98"/>
      <c r="O44" s="98"/>
      <c r="P44" s="98"/>
      <c r="Q44" s="98"/>
      <c r="R44" s="98"/>
      <c r="S44" s="98"/>
      <c r="T44" s="98"/>
      <c r="U44" s="98"/>
      <c r="V44" s="98"/>
      <c r="W44" s="98"/>
      <c r="X44" s="98"/>
      <c r="Y44" s="98"/>
      <c r="Z44" s="98"/>
      <c r="AA44" s="98"/>
      <c r="AB44" s="98"/>
      <c r="AC44" s="98"/>
      <c r="AD44" s="98"/>
      <c r="AE44" s="98"/>
      <c r="AF44" s="98"/>
      <c r="AG44" s="98"/>
      <c r="AH44" s="98"/>
      <c r="AI44" s="98"/>
      <c r="AJ44" s="98"/>
      <c r="AK44" s="98"/>
      <c r="AL44" s="98"/>
      <c r="AM44" s="98"/>
      <c r="AN44" s="98"/>
      <c r="AO44" s="98"/>
      <c r="AP44" s="98"/>
      <c r="AQ44" s="98"/>
      <c r="AR44" s="98"/>
      <c r="AS44" s="98"/>
      <c r="AT44" s="98"/>
      <c r="AU44" s="98"/>
      <c r="AV44" s="98"/>
      <c r="AW44" s="98"/>
      <c r="AX44" s="98"/>
      <c r="AY44" s="98"/>
      <c r="AZ44" s="98"/>
      <c r="BA44" s="98"/>
      <c r="BB44" s="98"/>
      <c r="BC44" s="98"/>
      <c r="BD44" s="98"/>
      <c r="BE44" s="98"/>
      <c r="BF44" s="98"/>
      <c r="BG44" s="98"/>
      <c r="BH44" s="98"/>
      <c r="BI44" s="98"/>
      <c r="BJ44" s="98"/>
      <c r="BK44" s="98"/>
      <c r="BL44" s="98"/>
      <c r="BM44" s="98"/>
      <c r="BN44" s="98"/>
      <c r="BO44" s="98"/>
      <c r="BP44" s="98"/>
    </row>
    <row r="45" spans="1:68" s="64" customFormat="1" ht="17.399999999999999" hidden="1">
      <c r="A45" s="54"/>
      <c r="B45" s="59"/>
      <c r="C45" s="59"/>
      <c r="D45" s="60"/>
      <c r="E45" s="94"/>
      <c r="F45" s="94"/>
      <c r="G45" s="61"/>
      <c r="H45" s="63" t="str">
        <f t="shared" si="18"/>
        <v xml:space="preserve"> - </v>
      </c>
      <c r="I45" s="63" t="str">
        <f t="shared" si="18"/>
        <v xml:space="preserve"> - </v>
      </c>
      <c r="J45" s="62"/>
      <c r="K45" s="170"/>
      <c r="L45" s="88"/>
      <c r="M45" s="98"/>
      <c r="N45" s="98"/>
      <c r="O45" s="98"/>
      <c r="P45" s="98"/>
      <c r="Q45" s="98"/>
      <c r="R45" s="98"/>
      <c r="S45" s="98"/>
      <c r="T45" s="98"/>
      <c r="U45" s="98"/>
      <c r="V45" s="98"/>
      <c r="W45" s="98"/>
      <c r="X45" s="98"/>
      <c r="Y45" s="98"/>
      <c r="Z45" s="98"/>
      <c r="AA45" s="98"/>
      <c r="AB45" s="98"/>
      <c r="AC45" s="98"/>
      <c r="AD45" s="98"/>
      <c r="AE45" s="98"/>
      <c r="AF45" s="98"/>
      <c r="AG45" s="98"/>
      <c r="AH45" s="98"/>
      <c r="AI45" s="98"/>
      <c r="AJ45" s="98"/>
      <c r="AK45" s="98"/>
      <c r="AL45" s="98"/>
      <c r="AM45" s="98"/>
      <c r="AN45" s="98"/>
      <c r="AO45" s="98"/>
      <c r="AP45" s="98"/>
      <c r="AQ45" s="98"/>
      <c r="AR45" s="98"/>
      <c r="AS45" s="98"/>
      <c r="AT45" s="98"/>
      <c r="AU45" s="98"/>
      <c r="AV45" s="98"/>
      <c r="AW45" s="98"/>
      <c r="AX45" s="98"/>
      <c r="AY45" s="98"/>
      <c r="AZ45" s="98"/>
      <c r="BA45" s="98"/>
      <c r="BB45" s="98"/>
      <c r="BC45" s="98"/>
      <c r="BD45" s="98"/>
      <c r="BE45" s="98"/>
      <c r="BF45" s="98"/>
      <c r="BG45" s="98"/>
      <c r="BH45" s="98"/>
      <c r="BI45" s="98"/>
      <c r="BJ45" s="98"/>
      <c r="BK45" s="98"/>
      <c r="BL45" s="98"/>
      <c r="BM45" s="98"/>
      <c r="BN45" s="98"/>
      <c r="BO45" s="98"/>
      <c r="BP45" s="98"/>
    </row>
    <row r="46" spans="1:68" s="64" customFormat="1" ht="17.399999999999999" hidden="1">
      <c r="A46" s="54"/>
      <c r="B46" s="59"/>
      <c r="C46" s="59"/>
      <c r="D46" s="60"/>
      <c r="E46" s="94"/>
      <c r="F46" s="94"/>
      <c r="G46" s="61"/>
      <c r="H46" s="63" t="str">
        <f t="shared" si="18"/>
        <v xml:space="preserve"> - </v>
      </c>
      <c r="I46" s="63" t="str">
        <f t="shared" si="18"/>
        <v xml:space="preserve"> - </v>
      </c>
      <c r="J46" s="62"/>
      <c r="K46" s="170"/>
      <c r="L46" s="88"/>
      <c r="M46" s="98"/>
      <c r="N46" s="98"/>
      <c r="O46" s="98"/>
      <c r="P46" s="98"/>
      <c r="Q46" s="98"/>
      <c r="R46" s="98"/>
      <c r="S46" s="98"/>
      <c r="T46" s="98"/>
      <c r="U46" s="98"/>
      <c r="V46" s="98"/>
      <c r="W46" s="98"/>
      <c r="X46" s="98"/>
      <c r="Y46" s="98"/>
      <c r="Z46" s="98"/>
      <c r="AA46" s="98"/>
      <c r="AB46" s="98"/>
      <c r="AC46" s="98"/>
      <c r="AD46" s="98"/>
      <c r="AE46" s="98"/>
      <c r="AF46" s="98"/>
      <c r="AG46" s="98"/>
      <c r="AH46" s="98"/>
      <c r="AI46" s="98"/>
      <c r="AJ46" s="98"/>
      <c r="AK46" s="98"/>
      <c r="AL46" s="98"/>
      <c r="AM46" s="98"/>
      <c r="AN46" s="98"/>
      <c r="AO46" s="98"/>
      <c r="AP46" s="98"/>
      <c r="AQ46" s="98"/>
      <c r="AR46" s="98"/>
      <c r="AS46" s="98"/>
      <c r="AT46" s="98"/>
      <c r="AU46" s="98"/>
      <c r="AV46" s="98"/>
      <c r="AW46" s="98"/>
      <c r="AX46" s="98"/>
      <c r="AY46" s="98"/>
      <c r="AZ46" s="98"/>
      <c r="BA46" s="98"/>
      <c r="BB46" s="98"/>
      <c r="BC46" s="98"/>
      <c r="BD46" s="98"/>
      <c r="BE46" s="98"/>
      <c r="BF46" s="98"/>
      <c r="BG46" s="98"/>
      <c r="BH46" s="98"/>
      <c r="BI46" s="98"/>
      <c r="BJ46" s="98"/>
      <c r="BK46" s="98"/>
      <c r="BL46" s="98"/>
      <c r="BM46" s="98"/>
      <c r="BN46" s="98"/>
      <c r="BO46" s="98"/>
      <c r="BP46" s="98"/>
    </row>
    <row r="47" spans="1:68" s="69" customFormat="1" ht="17.399999999999999" hidden="1">
      <c r="A47" s="65" t="s">
        <v>0</v>
      </c>
      <c r="B47" s="66"/>
      <c r="C47" s="67"/>
      <c r="D47" s="67"/>
      <c r="E47" s="95"/>
      <c r="F47" s="95"/>
      <c r="G47" s="68"/>
      <c r="H47" s="68"/>
      <c r="I47" s="68"/>
      <c r="J47" s="68"/>
      <c r="K47" s="171"/>
      <c r="L47" s="89"/>
      <c r="M47" s="98"/>
      <c r="N47" s="98"/>
      <c r="O47" s="98"/>
      <c r="P47" s="98"/>
      <c r="Q47" s="98"/>
      <c r="R47" s="98"/>
      <c r="S47" s="98"/>
      <c r="T47" s="98"/>
      <c r="U47" s="98"/>
      <c r="V47" s="98"/>
      <c r="W47" s="98"/>
      <c r="X47" s="98"/>
      <c r="Y47" s="98"/>
      <c r="Z47" s="98"/>
      <c r="AA47" s="98"/>
      <c r="AB47" s="98"/>
      <c r="AC47" s="98"/>
      <c r="AD47" s="98"/>
      <c r="AE47" s="98"/>
      <c r="AF47" s="98"/>
      <c r="AG47" s="98"/>
      <c r="AH47" s="98"/>
      <c r="AI47" s="98"/>
      <c r="AJ47" s="98"/>
      <c r="AK47" s="98"/>
      <c r="AL47" s="98"/>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row>
    <row r="48" spans="1:68" s="64" customFormat="1" ht="17.399999999999999" hidden="1">
      <c r="A48" s="70" t="s">
        <v>38</v>
      </c>
      <c r="B48" s="71"/>
      <c r="C48" s="71"/>
      <c r="D48" s="71"/>
      <c r="E48" s="96"/>
      <c r="F48" s="96"/>
      <c r="G48" s="71"/>
      <c r="H48" s="71"/>
      <c r="I48" s="71"/>
      <c r="J48" s="71"/>
      <c r="K48" s="172"/>
      <c r="L48" s="89"/>
      <c r="M48" s="98"/>
      <c r="N48" s="98"/>
      <c r="O48" s="98"/>
      <c r="P48" s="98"/>
      <c r="Q48" s="98"/>
      <c r="R48" s="98"/>
      <c r="S48" s="98"/>
      <c r="T48" s="98"/>
      <c r="U48" s="98"/>
      <c r="V48" s="98"/>
      <c r="W48" s="98"/>
      <c r="X48" s="98"/>
      <c r="Y48" s="98"/>
      <c r="Z48" s="98"/>
      <c r="AA48" s="98"/>
      <c r="AB48" s="98"/>
      <c r="AC48" s="98"/>
      <c r="AD48" s="98"/>
      <c r="AE48" s="98"/>
      <c r="AF48" s="98"/>
      <c r="AG48" s="98"/>
      <c r="AH48" s="98"/>
      <c r="AI48" s="98"/>
      <c r="AJ48" s="98"/>
      <c r="AK48" s="98"/>
      <c r="AL48" s="98"/>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row>
    <row r="49" spans="1:68" s="64" customFormat="1" ht="17.399999999999999" hidden="1">
      <c r="A49" s="116" t="str">
        <f>IF(ISERROR(VALUE(SUBSTITUTE(prevWBS,".",""))),"1",IF(ISERROR(FIND("`",SUBSTITUTE(prevWBS,".","`",1))),TEXT(VALUE(prevWBS)+1,"#"),TEXT(VALUE(LEFT(prevWBS,FIND("`",SUBSTITUTE(prevWBS,".","`",1))-1))+1,"#")))</f>
        <v>1</v>
      </c>
      <c r="B49" s="117" t="s">
        <v>67</v>
      </c>
      <c r="C49" s="72"/>
      <c r="D49" s="73"/>
      <c r="E49" s="91"/>
      <c r="F49" s="92" t="str">
        <f t="shared" ref="F49:F52" si="19">IF(ISBLANK(E49)," - ",IF(G49=0,E49,E49+G49-1))</f>
        <v xml:space="preserve"> - </v>
      </c>
      <c r="G49" s="56"/>
      <c r="H49" s="74" t="str">
        <f>IF(OR(F49=0,E49=0)," - ",NETWORKDAYS(E49,F49))</f>
        <v xml:space="preserve"> - </v>
      </c>
      <c r="I49" s="74" t="str">
        <f>IF(OR(G49=0,F49=0)," - ",NETWORKDAYS(F49,G49))</f>
        <v xml:space="preserve"> - </v>
      </c>
      <c r="J49" s="57"/>
      <c r="K49" s="168"/>
      <c r="L49" s="90"/>
      <c r="M49" s="98"/>
      <c r="N49" s="98"/>
      <c r="O49" s="98"/>
      <c r="P49" s="98"/>
      <c r="Q49" s="98"/>
      <c r="R49" s="98"/>
      <c r="S49" s="98"/>
      <c r="T49" s="98"/>
      <c r="U49" s="98"/>
      <c r="V49" s="98"/>
      <c r="W49" s="98"/>
      <c r="X49" s="98"/>
      <c r="Y49" s="98"/>
      <c r="Z49" s="98"/>
      <c r="AA49" s="98"/>
      <c r="AB49" s="98"/>
      <c r="AC49" s="98"/>
      <c r="AD49" s="98"/>
      <c r="AE49" s="98"/>
      <c r="AF49" s="98"/>
      <c r="AG49" s="98"/>
      <c r="AH49" s="98"/>
      <c r="AI49" s="98"/>
      <c r="AJ49" s="98"/>
      <c r="AK49" s="98"/>
      <c r="AL49" s="98"/>
      <c r="AM49" s="98"/>
      <c r="AN49" s="98"/>
      <c r="AO49" s="98"/>
      <c r="AP49" s="98"/>
      <c r="AQ49" s="98"/>
      <c r="AR49" s="98"/>
      <c r="AS49" s="98"/>
      <c r="AT49" s="98"/>
      <c r="AU49" s="98"/>
      <c r="AV49" s="98"/>
      <c r="AW49" s="98"/>
      <c r="AX49" s="98"/>
      <c r="AY49" s="98"/>
      <c r="AZ49" s="98"/>
      <c r="BA49" s="98"/>
      <c r="BB49" s="98"/>
      <c r="BC49" s="98"/>
      <c r="BD49" s="98"/>
      <c r="BE49" s="98"/>
      <c r="BF49" s="98"/>
      <c r="BG49" s="98"/>
      <c r="BH49" s="98"/>
      <c r="BI49" s="98"/>
      <c r="BJ49" s="98"/>
      <c r="BK49" s="98"/>
      <c r="BL49" s="98"/>
      <c r="BM49" s="98"/>
      <c r="BN49" s="98"/>
      <c r="BO49" s="98"/>
      <c r="BP49" s="98"/>
    </row>
    <row r="50" spans="1:68" s="64" customFormat="1" ht="17.399999999999999" hidden="1">
      <c r="A50"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0" s="75" t="s">
        <v>63</v>
      </c>
      <c r="C50" s="75"/>
      <c r="D50" s="73"/>
      <c r="E50" s="91"/>
      <c r="F50" s="92" t="str">
        <f t="shared" si="19"/>
        <v xml:space="preserve"> - </v>
      </c>
      <c r="G50" s="56"/>
      <c r="H50" s="74" t="str">
        <f t="shared" ref="H50:I52" si="20">IF(OR(F50=0,E50=0)," - ",NETWORKDAYS(E50,F50))</f>
        <v xml:space="preserve"> - </v>
      </c>
      <c r="I50" s="74" t="str">
        <f t="shared" si="20"/>
        <v xml:space="preserve"> - </v>
      </c>
      <c r="J50" s="57"/>
      <c r="K50" s="168"/>
      <c r="L50" s="90"/>
      <c r="M50" s="98"/>
      <c r="N50" s="98"/>
      <c r="O50" s="98"/>
      <c r="P50" s="98"/>
      <c r="Q50" s="98"/>
      <c r="R50" s="98"/>
      <c r="S50" s="98"/>
      <c r="T50" s="98"/>
      <c r="U50" s="98"/>
      <c r="V50" s="98"/>
      <c r="W50" s="98"/>
      <c r="X50" s="98"/>
      <c r="Y50" s="98"/>
      <c r="Z50" s="98"/>
      <c r="AA50" s="98"/>
      <c r="AB50" s="98"/>
      <c r="AC50" s="98"/>
      <c r="AD50" s="98"/>
      <c r="AE50" s="98"/>
      <c r="AF50" s="98"/>
      <c r="AG50" s="98"/>
      <c r="AH50" s="98"/>
      <c r="AI50" s="98"/>
      <c r="AJ50" s="98"/>
      <c r="AK50" s="98"/>
      <c r="AL50" s="98"/>
      <c r="AM50" s="98"/>
      <c r="AN50" s="98"/>
      <c r="AO50" s="98"/>
      <c r="AP50" s="98"/>
      <c r="AQ50" s="98"/>
      <c r="AR50" s="98"/>
      <c r="AS50" s="98"/>
      <c r="AT50" s="98"/>
      <c r="AU50" s="98"/>
      <c r="AV50" s="98"/>
      <c r="AW50" s="98"/>
      <c r="AX50" s="98"/>
      <c r="AY50" s="98"/>
      <c r="AZ50" s="98"/>
      <c r="BA50" s="98"/>
      <c r="BB50" s="98"/>
      <c r="BC50" s="98"/>
      <c r="BD50" s="98"/>
      <c r="BE50" s="98"/>
      <c r="BF50" s="98"/>
      <c r="BG50" s="98"/>
      <c r="BH50" s="98"/>
      <c r="BI50" s="98"/>
      <c r="BJ50" s="98"/>
      <c r="BK50" s="98"/>
      <c r="BL50" s="98"/>
      <c r="BM50" s="98"/>
      <c r="BN50" s="98"/>
      <c r="BO50" s="98"/>
      <c r="BP50" s="98"/>
    </row>
    <row r="51" spans="1:68" s="64" customFormat="1" ht="17.399999999999999" hidden="1">
      <c r="A51"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1" s="76" t="s">
        <v>64</v>
      </c>
      <c r="C51" s="75"/>
      <c r="D51" s="73"/>
      <c r="E51" s="91"/>
      <c r="F51" s="92" t="str">
        <f t="shared" si="19"/>
        <v xml:space="preserve"> - </v>
      </c>
      <c r="G51" s="56"/>
      <c r="H51" s="74" t="str">
        <f t="shared" si="20"/>
        <v xml:space="preserve"> - </v>
      </c>
      <c r="I51" s="74" t="str">
        <f t="shared" si="20"/>
        <v xml:space="preserve"> - </v>
      </c>
      <c r="J51" s="57"/>
      <c r="K51" s="168"/>
      <c r="L51" s="90"/>
      <c r="M51" s="98"/>
      <c r="N51" s="98"/>
      <c r="O51" s="98"/>
      <c r="P51" s="98"/>
      <c r="Q51" s="98"/>
      <c r="R51" s="98"/>
      <c r="S51" s="98"/>
      <c r="T51" s="98"/>
      <c r="U51" s="98"/>
      <c r="V51" s="98"/>
      <c r="W51" s="98"/>
      <c r="X51" s="98"/>
      <c r="Y51" s="98"/>
      <c r="Z51" s="98"/>
      <c r="AA51" s="98"/>
      <c r="AB51" s="98"/>
      <c r="AC51" s="98"/>
      <c r="AD51" s="98"/>
      <c r="AE51" s="98"/>
      <c r="AF51" s="98"/>
      <c r="AG51" s="98"/>
      <c r="AH51" s="98"/>
      <c r="AI51" s="98"/>
      <c r="AJ51" s="98"/>
      <c r="AK51" s="98"/>
      <c r="AL51" s="98"/>
      <c r="AM51" s="98"/>
      <c r="AN51" s="98"/>
      <c r="AO51" s="98"/>
      <c r="AP51" s="98"/>
      <c r="AQ51" s="98"/>
      <c r="AR51" s="98"/>
      <c r="AS51" s="98"/>
      <c r="AT51" s="98"/>
      <c r="AU51" s="98"/>
      <c r="AV51" s="98"/>
      <c r="AW51" s="98"/>
      <c r="AX51" s="98"/>
      <c r="AY51" s="98"/>
      <c r="AZ51" s="98"/>
      <c r="BA51" s="98"/>
      <c r="BB51" s="98"/>
      <c r="BC51" s="98"/>
      <c r="BD51" s="98"/>
      <c r="BE51" s="98"/>
      <c r="BF51" s="98"/>
      <c r="BG51" s="98"/>
      <c r="BH51" s="98"/>
      <c r="BI51" s="98"/>
      <c r="BJ51" s="98"/>
      <c r="BK51" s="98"/>
      <c r="BL51" s="98"/>
      <c r="BM51" s="98"/>
      <c r="BN51" s="98"/>
      <c r="BO51" s="98"/>
      <c r="BP51" s="98"/>
    </row>
    <row r="52" spans="1:68" s="64" customFormat="1" ht="17.399999999999999" hidden="1">
      <c r="A52" s="5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2" s="76" t="s">
        <v>65</v>
      </c>
      <c r="C52" s="75"/>
      <c r="D52" s="73"/>
      <c r="E52" s="91"/>
      <c r="F52" s="92" t="str">
        <f t="shared" si="19"/>
        <v xml:space="preserve"> - </v>
      </c>
      <c r="G52" s="56"/>
      <c r="H52" s="74" t="str">
        <f t="shared" si="20"/>
        <v xml:space="preserve"> - </v>
      </c>
      <c r="I52" s="74" t="str">
        <f t="shared" si="20"/>
        <v xml:space="preserve"> - </v>
      </c>
      <c r="J52" s="57"/>
      <c r="K52" s="168"/>
      <c r="L52" s="90"/>
      <c r="M52" s="98"/>
      <c r="N52" s="98"/>
      <c r="O52" s="98"/>
      <c r="P52" s="98"/>
      <c r="Q52" s="98"/>
      <c r="R52" s="98"/>
      <c r="S52" s="98"/>
      <c r="T52" s="98"/>
      <c r="U52" s="98"/>
      <c r="V52" s="98"/>
      <c r="W52" s="98"/>
      <c r="X52" s="98"/>
      <c r="Y52" s="98"/>
      <c r="Z52" s="98"/>
      <c r="AA52" s="98"/>
      <c r="AB52" s="98"/>
      <c r="AC52" s="98"/>
      <c r="AD52" s="98"/>
      <c r="AE52" s="98"/>
      <c r="AF52" s="98"/>
      <c r="AG52" s="98"/>
      <c r="AH52" s="98"/>
      <c r="AI52" s="98"/>
      <c r="AJ52" s="98"/>
      <c r="AK52" s="98"/>
      <c r="AL52" s="98"/>
      <c r="AM52" s="98"/>
      <c r="AN52" s="98"/>
      <c r="AO52" s="98"/>
      <c r="AP52" s="98"/>
      <c r="AQ52" s="98"/>
      <c r="AR52" s="98"/>
      <c r="AS52" s="98"/>
      <c r="AT52" s="98"/>
      <c r="AU52" s="98"/>
      <c r="AV52" s="98"/>
      <c r="AW52" s="98"/>
      <c r="AX52" s="98"/>
      <c r="AY52" s="98"/>
      <c r="AZ52" s="98"/>
      <c r="BA52" s="98"/>
      <c r="BB52" s="98"/>
      <c r="BC52" s="98"/>
      <c r="BD52" s="98"/>
      <c r="BE52" s="98"/>
      <c r="BF52" s="98"/>
      <c r="BG52" s="98"/>
      <c r="BH52" s="98"/>
      <c r="BI52" s="98"/>
      <c r="BJ52" s="98"/>
      <c r="BK52" s="98"/>
      <c r="BL52" s="98"/>
      <c r="BM52" s="98"/>
      <c r="BN52" s="98"/>
      <c r="BO52" s="98"/>
      <c r="BP52" s="98"/>
    </row>
    <row r="53" spans="1:68" s="51" customFormat="1" ht="17.399999999999999">
      <c r="A53" s="49">
        <v>4</v>
      </c>
      <c r="B53" s="50" t="s">
        <v>151</v>
      </c>
      <c r="D53" s="52"/>
      <c r="E53" s="93"/>
      <c r="F53" s="93"/>
      <c r="G53" s="93"/>
      <c r="H53" s="93"/>
      <c r="I53" s="93"/>
      <c r="J53" s="53"/>
      <c r="K53" s="169"/>
      <c r="L53" s="87"/>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58"/>
      <c r="AN53" s="100"/>
      <c r="AO53" s="100"/>
      <c r="AP53" s="100"/>
      <c r="AQ53" s="100"/>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row>
    <row r="54" spans="1:68" s="55" customFormat="1" ht="17.399999999999999">
      <c r="A54" s="54" t="str">
        <f t="shared" ref="A54:A58" si="2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4" s="55" t="s">
        <v>184</v>
      </c>
      <c r="C54" s="55" t="s">
        <v>157</v>
      </c>
      <c r="D54" s="114"/>
      <c r="E54" s="149">
        <v>43454</v>
      </c>
      <c r="F54" s="150">
        <v>43454</v>
      </c>
      <c r="G54" s="56">
        <v>5</v>
      </c>
      <c r="H54" s="58">
        <v>4</v>
      </c>
      <c r="I54" s="58" t="s">
        <v>148</v>
      </c>
      <c r="J54" s="57">
        <f>H54/G54</f>
        <v>0.8</v>
      </c>
      <c r="K54" s="161"/>
      <c r="L54" s="86"/>
      <c r="M54" s="98"/>
      <c r="N54" s="98"/>
      <c r="O54" s="98"/>
      <c r="P54" s="98"/>
      <c r="Q54" s="98"/>
      <c r="R54" s="98"/>
      <c r="S54" s="98"/>
      <c r="T54" s="98"/>
      <c r="U54" s="98"/>
      <c r="V54" s="98"/>
      <c r="W54" s="98"/>
      <c r="X54" s="98"/>
      <c r="Y54" s="98"/>
      <c r="Z54" s="98"/>
      <c r="AA54" s="98"/>
      <c r="AB54" s="98"/>
      <c r="AC54" s="98"/>
      <c r="AD54" s="98"/>
      <c r="AE54" s="98"/>
      <c r="AF54" s="98"/>
      <c r="AG54" s="98"/>
      <c r="AH54" s="98"/>
      <c r="AI54" s="98"/>
      <c r="AJ54" s="98"/>
      <c r="AK54" s="98"/>
      <c r="AL54" s="98"/>
      <c r="AM54" s="98"/>
      <c r="AN54" s="98"/>
      <c r="AO54" s="98"/>
      <c r="AP54" s="98"/>
      <c r="AQ54" s="98"/>
      <c r="AR54" s="98"/>
      <c r="AS54" s="98"/>
      <c r="AT54" s="98"/>
      <c r="AU54" s="98"/>
      <c r="AV54" s="98"/>
      <c r="AW54" s="98"/>
      <c r="AX54" s="98"/>
      <c r="AY54" s="98"/>
      <c r="AZ54" s="98"/>
      <c r="BA54" s="98"/>
      <c r="BB54" s="98"/>
      <c r="BC54" s="98"/>
      <c r="BD54" s="98"/>
      <c r="BE54" s="98"/>
      <c r="BF54" s="98"/>
      <c r="BG54" s="98"/>
      <c r="BH54" s="98"/>
      <c r="BI54" s="98"/>
      <c r="BJ54" s="98"/>
      <c r="BK54" s="98"/>
      <c r="BL54" s="98"/>
      <c r="BM54" s="98"/>
      <c r="BN54" s="98"/>
      <c r="BO54" s="98"/>
      <c r="BP54" s="98"/>
    </row>
    <row r="55" spans="1:68" s="55" customFormat="1" ht="17.399999999999999">
      <c r="A55" s="54" t="str">
        <f t="shared" si="21"/>
        <v>4.2</v>
      </c>
      <c r="B55" s="55" t="s">
        <v>185</v>
      </c>
      <c r="C55" s="55" t="s">
        <v>169</v>
      </c>
      <c r="D55" s="114"/>
      <c r="E55" s="149">
        <v>43459</v>
      </c>
      <c r="F55" s="150">
        <v>43460</v>
      </c>
      <c r="G55" s="56">
        <v>2</v>
      </c>
      <c r="H55" s="58">
        <v>2</v>
      </c>
      <c r="I55" s="58" t="s">
        <v>148</v>
      </c>
      <c r="J55" s="57">
        <f>H55/G55</f>
        <v>1</v>
      </c>
      <c r="K55" s="161" t="s">
        <v>192</v>
      </c>
      <c r="L55" s="86"/>
      <c r="M55" s="98"/>
      <c r="N55" s="98"/>
      <c r="O55" s="98"/>
      <c r="P55" s="98"/>
      <c r="Q55" s="98"/>
      <c r="R55" s="98"/>
      <c r="S55" s="98"/>
      <c r="T55" s="98"/>
      <c r="U55" s="98"/>
      <c r="V55" s="98"/>
      <c r="W55" s="98"/>
      <c r="X55" s="98"/>
      <c r="Y55" s="98"/>
      <c r="Z55" s="98"/>
      <c r="AA55" s="98"/>
      <c r="AB55" s="98"/>
      <c r="AC55" s="98"/>
      <c r="AD55" s="98"/>
      <c r="AE55" s="98"/>
      <c r="AF55" s="98"/>
      <c r="AG55" s="98"/>
      <c r="AH55" s="98"/>
      <c r="AI55" s="98"/>
      <c r="AJ55" s="98"/>
      <c r="AK55" s="98"/>
      <c r="AL55" s="98"/>
      <c r="AM55" s="98"/>
      <c r="AN55" s="98"/>
      <c r="AO55" s="98"/>
      <c r="AP55" s="98"/>
      <c r="AQ55" s="98"/>
      <c r="AR55" s="98"/>
      <c r="AS55" s="98"/>
      <c r="AT55" s="98"/>
      <c r="AU55" s="98"/>
      <c r="AV55" s="98"/>
      <c r="AW55" s="98"/>
      <c r="AX55" s="98"/>
      <c r="AY55" s="98"/>
      <c r="AZ55" s="98"/>
      <c r="BA55" s="98"/>
      <c r="BB55" s="98"/>
      <c r="BC55" s="98"/>
      <c r="BD55" s="98"/>
      <c r="BE55" s="98"/>
      <c r="BF55" s="98"/>
      <c r="BG55" s="98"/>
      <c r="BH55" s="98"/>
      <c r="BI55" s="98"/>
      <c r="BJ55" s="98"/>
      <c r="BK55" s="98"/>
      <c r="BL55" s="98"/>
      <c r="BM55" s="98"/>
      <c r="BN55" s="98"/>
      <c r="BO55" s="98"/>
      <c r="BP55" s="98"/>
    </row>
    <row r="56" spans="1:68" s="55" customFormat="1" ht="17.399999999999999">
      <c r="A56" s="54" t="str">
        <f t="shared" si="21"/>
        <v>4.3</v>
      </c>
      <c r="B56" s="55" t="s">
        <v>186</v>
      </c>
      <c r="C56" s="55" t="s">
        <v>177</v>
      </c>
      <c r="D56" s="114"/>
      <c r="E56" s="149">
        <v>43458</v>
      </c>
      <c r="F56" s="150">
        <v>43460</v>
      </c>
      <c r="G56" s="56">
        <v>2</v>
      </c>
      <c r="H56" s="58">
        <v>2</v>
      </c>
      <c r="I56" s="58" t="s">
        <v>148</v>
      </c>
      <c r="J56" s="57">
        <f>H56/G56</f>
        <v>1</v>
      </c>
      <c r="K56" s="161" t="s">
        <v>193</v>
      </c>
      <c r="L56" s="86"/>
      <c r="M56" s="98"/>
      <c r="N56" s="98"/>
      <c r="O56" s="98"/>
      <c r="P56" s="98"/>
      <c r="Q56" s="98"/>
      <c r="R56" s="98"/>
      <c r="S56" s="98"/>
      <c r="T56" s="98"/>
      <c r="U56" s="98"/>
      <c r="V56" s="98"/>
      <c r="W56" s="98"/>
      <c r="X56" s="98"/>
      <c r="Y56" s="98"/>
      <c r="Z56" s="98"/>
      <c r="AA56" s="98"/>
      <c r="AB56" s="98"/>
      <c r="AC56" s="98"/>
      <c r="AD56" s="98"/>
      <c r="AE56" s="98"/>
      <c r="AF56" s="98"/>
      <c r="AG56" s="98"/>
      <c r="AH56" s="98"/>
      <c r="AI56" s="98"/>
      <c r="AJ56" s="98"/>
      <c r="AK56" s="98"/>
      <c r="AL56" s="98"/>
      <c r="AM56" s="98"/>
      <c r="AN56" s="98"/>
      <c r="AO56" s="98"/>
      <c r="AP56" s="98"/>
      <c r="AQ56" s="98"/>
      <c r="AR56" s="98"/>
      <c r="AS56" s="98"/>
      <c r="AT56" s="98"/>
      <c r="AU56" s="98"/>
      <c r="AV56" s="98"/>
      <c r="AW56" s="98"/>
      <c r="AX56" s="98"/>
      <c r="AY56" s="98"/>
      <c r="AZ56" s="98"/>
      <c r="BA56" s="98"/>
      <c r="BB56" s="98"/>
      <c r="BC56" s="98"/>
      <c r="BD56" s="98"/>
      <c r="BE56" s="98"/>
      <c r="BF56" s="98"/>
      <c r="BG56" s="98"/>
      <c r="BH56" s="98"/>
      <c r="BI56" s="98"/>
      <c r="BJ56" s="98"/>
      <c r="BK56" s="98"/>
      <c r="BL56" s="98"/>
      <c r="BM56" s="98"/>
      <c r="BN56" s="98"/>
      <c r="BO56" s="98"/>
      <c r="BP56" s="98"/>
    </row>
    <row r="57" spans="1:68" s="51" customFormat="1" ht="17.399999999999999">
      <c r="A57" s="49">
        <v>5</v>
      </c>
      <c r="B57" s="50" t="s">
        <v>152</v>
      </c>
      <c r="D57" s="52"/>
      <c r="E57" s="93"/>
      <c r="F57" s="93"/>
      <c r="G57" s="93"/>
      <c r="H57" s="93"/>
      <c r="I57" s="93"/>
      <c r="J57" s="53"/>
      <c r="K57" s="169"/>
      <c r="L57" s="87"/>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58"/>
      <c r="AN57" s="100"/>
      <c r="AO57" s="100"/>
      <c r="AP57" s="100"/>
      <c r="AQ57" s="100"/>
      <c r="AR57" s="100"/>
      <c r="AS57" s="100"/>
      <c r="AT57" s="100"/>
      <c r="AU57" s="100"/>
      <c r="AV57" s="100"/>
      <c r="AW57" s="100"/>
      <c r="AX57" s="100"/>
      <c r="AY57" s="100"/>
      <c r="AZ57" s="100"/>
      <c r="BA57" s="100"/>
      <c r="BB57" s="100"/>
      <c r="BC57" s="100"/>
      <c r="BD57" s="100"/>
      <c r="BE57" s="100"/>
      <c r="BF57" s="100"/>
      <c r="BG57" s="100"/>
      <c r="BH57" s="100"/>
      <c r="BI57" s="100"/>
      <c r="BJ57" s="100"/>
      <c r="BK57" s="100"/>
      <c r="BL57" s="100"/>
      <c r="BM57" s="100"/>
      <c r="BN57" s="100"/>
      <c r="BO57" s="100"/>
      <c r="BP57" s="100"/>
    </row>
    <row r="58" spans="1:68" s="55" customFormat="1" ht="17.399999999999999">
      <c r="A58" s="54" t="str">
        <f t="shared" si="21"/>
        <v>5.1</v>
      </c>
      <c r="B58" s="55" t="s">
        <v>187</v>
      </c>
      <c r="C58" s="55" t="s">
        <v>157</v>
      </c>
      <c r="D58" s="114"/>
      <c r="E58" s="149">
        <v>43459</v>
      </c>
      <c r="F58" s="150">
        <v>43460</v>
      </c>
      <c r="G58" s="56">
        <v>2</v>
      </c>
      <c r="H58" s="58">
        <v>2</v>
      </c>
      <c r="I58" s="58" t="s">
        <v>148</v>
      </c>
      <c r="J58" s="57">
        <f>H58/G58</f>
        <v>1</v>
      </c>
      <c r="K58" s="161"/>
      <c r="L58" s="86"/>
      <c r="M58" s="98"/>
      <c r="N58" s="98"/>
      <c r="O58" s="98"/>
      <c r="P58" s="98"/>
      <c r="Q58" s="98"/>
      <c r="R58" s="98"/>
      <c r="S58" s="98"/>
      <c r="T58" s="98"/>
      <c r="U58" s="98"/>
      <c r="V58" s="98"/>
      <c r="W58" s="98"/>
      <c r="X58" s="98"/>
      <c r="Y58" s="98"/>
      <c r="Z58" s="98"/>
      <c r="AA58" s="98"/>
      <c r="AB58" s="98"/>
      <c r="AC58" s="98"/>
      <c r="AD58" s="98"/>
      <c r="AE58" s="98"/>
      <c r="AF58" s="98"/>
      <c r="AG58" s="98"/>
      <c r="AH58" s="98"/>
      <c r="AI58" s="98"/>
      <c r="AJ58" s="98"/>
      <c r="AK58" s="98"/>
      <c r="AL58" s="98"/>
      <c r="AM58" s="98"/>
      <c r="AN58" s="98"/>
      <c r="AO58" s="98"/>
      <c r="AP58" s="98"/>
      <c r="AQ58" s="98"/>
      <c r="AR58" s="98"/>
      <c r="AS58" s="98"/>
      <c r="AT58" s="98"/>
      <c r="AU58" s="98"/>
      <c r="AV58" s="98"/>
      <c r="AW58" s="98"/>
      <c r="AX58" s="98"/>
      <c r="AY58" s="98"/>
      <c r="AZ58" s="98"/>
      <c r="BA58" s="98"/>
      <c r="BB58" s="98"/>
      <c r="BC58" s="98"/>
      <c r="BD58" s="98"/>
      <c r="BE58" s="98"/>
      <c r="BF58" s="98"/>
      <c r="BG58" s="98"/>
      <c r="BH58" s="98"/>
      <c r="BI58" s="98"/>
      <c r="BJ58" s="98"/>
      <c r="BK58" s="98"/>
      <c r="BL58" s="98"/>
      <c r="BM58" s="98"/>
      <c r="BN58" s="98"/>
      <c r="BO58" s="98"/>
      <c r="BP58" s="98"/>
    </row>
  </sheetData>
  <sheetProtection formatCells="0" formatColumns="0" formatRows="0" insertRows="0" deleteRows="0"/>
  <mergeCells count="19">
    <mergeCell ref="M1:AG1"/>
    <mergeCell ref="C5:E5"/>
    <mergeCell ref="T4:Z4"/>
    <mergeCell ref="M4:S4"/>
    <mergeCell ref="C4:E4"/>
    <mergeCell ref="T5:Z5"/>
    <mergeCell ref="M5:S5"/>
    <mergeCell ref="AA4:AG4"/>
    <mergeCell ref="AA5:AG5"/>
    <mergeCell ref="AH4:AN4"/>
    <mergeCell ref="AH5:AN5"/>
    <mergeCell ref="BJ4:BP4"/>
    <mergeCell ref="BJ5:BP5"/>
    <mergeCell ref="AO5:AU5"/>
    <mergeCell ref="AV4:BB4"/>
    <mergeCell ref="AV5:BB5"/>
    <mergeCell ref="AO4:AU4"/>
    <mergeCell ref="BC4:BI4"/>
    <mergeCell ref="BC5:BI5"/>
  </mergeCells>
  <phoneticPr fontId="3" type="noConversion"/>
  <conditionalFormatting sqref="J40:J52 J32:J37 J11 J9 J30 J13:J25">
    <cfRule type="dataBar" priority="114">
      <dataBar>
        <cfvo type="num" val="0"/>
        <cfvo type="num" val="1"/>
        <color theme="0" tint="-0.34998626667073579"/>
      </dataBar>
      <extLst xmlns:x14="http://schemas.microsoft.com/office/spreadsheetml/2009/9/main">
        <ext uri="{B025F937-C7B1-47D3-B67F-A62EFF666E3E}">
          <x14:id>{0A58A75E-4698-465A-8593-F06B91A3A900}</x14:id>
        </ext>
      </extLst>
    </cfRule>
  </conditionalFormatting>
  <conditionalFormatting sqref="M6:BP7">
    <cfRule type="expression" dxfId="24" priority="157">
      <formula>M$6=TODAY()</formula>
    </cfRule>
  </conditionalFormatting>
  <conditionalFormatting sqref="M9:N9 M6:BP8 P9:BP9 M13:BP25 M39:BP52 M30:BP30 M32:BP37">
    <cfRule type="expression" dxfId="23" priority="120">
      <formula>M$6=TODAY()</formula>
    </cfRule>
  </conditionalFormatting>
  <conditionalFormatting sqref="O9">
    <cfRule type="expression" dxfId="22" priority="110">
      <formula>O$6=TODAY()</formula>
    </cfRule>
  </conditionalFormatting>
  <conditionalFormatting sqref="M12:BP12">
    <cfRule type="expression" dxfId="21" priority="107">
      <formula>M$6=TODAY()</formula>
    </cfRule>
  </conditionalFormatting>
  <conditionalFormatting sqref="M11:BP11">
    <cfRule type="expression" dxfId="20" priority="103">
      <formula>M$6=TODAY()</formula>
    </cfRule>
  </conditionalFormatting>
  <conditionalFormatting sqref="J10 J12 J14 J18 J16 J20 J22">
    <cfRule type="dataBar" priority="98">
      <dataBar>
        <cfvo type="num" val="0"/>
        <cfvo type="num" val="1"/>
        <color theme="0" tint="-0.34998626667073579"/>
      </dataBar>
      <extLst xmlns:x14="http://schemas.microsoft.com/office/spreadsheetml/2009/9/main">
        <ext uri="{B025F937-C7B1-47D3-B67F-A62EFF666E3E}">
          <x14:id>{0C466248-C8A9-4470-8C11-D420AE7BFAA3}</x14:id>
        </ext>
      </extLst>
    </cfRule>
  </conditionalFormatting>
  <conditionalFormatting sqref="M10:BP10">
    <cfRule type="expression" dxfId="19" priority="99">
      <formula>M$6=TODAY()</formula>
    </cfRule>
  </conditionalFormatting>
  <conditionalFormatting sqref="M8:BP25 M30:BP58">
    <cfRule type="expression" dxfId="18" priority="166">
      <formula>AND($E8&lt;=M$6,ROUNDDOWN(($F8-$E8+1)*$J8,0)+$E8-1&gt;=M$6)</formula>
    </cfRule>
    <cfRule type="expression" dxfId="17" priority="167">
      <formula>AND(NOT(ISBLANK($E8)),$E8&lt;=M$6,$F8&gt;=M$6)</formula>
    </cfRule>
  </conditionalFormatting>
  <conditionalFormatting sqref="J26">
    <cfRule type="dataBar" priority="73">
      <dataBar>
        <cfvo type="num" val="0"/>
        <cfvo type="num" val="1"/>
        <color theme="0" tint="-0.34998626667073579"/>
      </dataBar>
      <extLst xmlns:x14="http://schemas.microsoft.com/office/spreadsheetml/2009/9/main">
        <ext uri="{B025F937-C7B1-47D3-B67F-A62EFF666E3E}">
          <x14:id>{41A0EAC4-370D-43F5-B29D-FEE2183B002B}</x14:id>
        </ext>
      </extLst>
    </cfRule>
  </conditionalFormatting>
  <conditionalFormatting sqref="M26:BP26">
    <cfRule type="expression" dxfId="16" priority="74">
      <formula>M$6=TODAY()</formula>
    </cfRule>
  </conditionalFormatting>
  <conditionalFormatting sqref="M26:BP26">
    <cfRule type="expression" dxfId="15" priority="75">
      <formula>AND($E26&lt;=M$6,ROUNDDOWN(($F26-$E26+1)*$J26,0)+$E26-1&gt;=M$6)</formula>
    </cfRule>
    <cfRule type="expression" dxfId="14" priority="76">
      <formula>AND(NOT(ISBLANK($E26)),$E26&lt;=M$6,$F26&gt;=M$6)</formula>
    </cfRule>
  </conditionalFormatting>
  <conditionalFormatting sqref="J28:J29">
    <cfRule type="dataBar" priority="69">
      <dataBar>
        <cfvo type="num" val="0"/>
        <cfvo type="num" val="1"/>
        <color theme="0" tint="-0.34998626667073579"/>
      </dataBar>
      <extLst xmlns:x14="http://schemas.microsoft.com/office/spreadsheetml/2009/9/main">
        <ext uri="{B025F937-C7B1-47D3-B67F-A62EFF666E3E}">
          <x14:id>{9A084DA4-198C-4A19-A322-3650AFC7F79D}</x14:id>
        </ext>
      </extLst>
    </cfRule>
  </conditionalFormatting>
  <conditionalFormatting sqref="M28:BP29">
    <cfRule type="expression" dxfId="13" priority="70">
      <formula>M$6=TODAY()</formula>
    </cfRule>
  </conditionalFormatting>
  <conditionalFormatting sqref="M28:BP29">
    <cfRule type="expression" dxfId="12" priority="71">
      <formula>AND($E28&lt;=M$6,ROUNDDOWN(($F28-$E28+1)*$J28,0)+$E28-1&gt;=M$6)</formula>
    </cfRule>
    <cfRule type="expression" dxfId="11" priority="72">
      <formula>AND(NOT(ISBLANK($E28)),$E28&lt;=M$6,$F28&gt;=M$6)</formula>
    </cfRule>
  </conditionalFormatting>
  <conditionalFormatting sqref="J27">
    <cfRule type="dataBar" priority="65">
      <dataBar>
        <cfvo type="num" val="0"/>
        <cfvo type="num" val="1"/>
        <color theme="0" tint="-0.34998626667073579"/>
      </dataBar>
      <extLst xmlns:x14="http://schemas.microsoft.com/office/spreadsheetml/2009/9/main">
        <ext uri="{B025F937-C7B1-47D3-B67F-A62EFF666E3E}">
          <x14:id>{70240EC3-DF39-4A57-9D32-1C0FEC2972C6}</x14:id>
        </ext>
      </extLst>
    </cfRule>
  </conditionalFormatting>
  <conditionalFormatting sqref="M27:BP27">
    <cfRule type="expression" dxfId="10" priority="66">
      <formula>M$6=TODAY()</formula>
    </cfRule>
  </conditionalFormatting>
  <conditionalFormatting sqref="M27:BP27">
    <cfRule type="expression" dxfId="9" priority="67">
      <formula>AND($E27&lt;=M$6,ROUNDDOWN(($F27-$E27+1)*$J27,0)+$E27-1&gt;=M$6)</formula>
    </cfRule>
    <cfRule type="expression" dxfId="8" priority="68">
      <formula>AND(NOT(ISBLANK($E27)),$E27&lt;=M$6,$F27&gt;=M$6)</formula>
    </cfRule>
  </conditionalFormatting>
  <conditionalFormatting sqref="J31">
    <cfRule type="dataBar" priority="53">
      <dataBar>
        <cfvo type="num" val="0"/>
        <cfvo type="num" val="1"/>
        <color theme="0" tint="-0.34998626667073579"/>
      </dataBar>
      <extLst xmlns:x14="http://schemas.microsoft.com/office/spreadsheetml/2009/9/main">
        <ext uri="{B025F937-C7B1-47D3-B67F-A62EFF666E3E}">
          <x14:id>{69B19F46-08A2-4BA7-A648-C2A2D12F87ED}</x14:id>
        </ext>
      </extLst>
    </cfRule>
  </conditionalFormatting>
  <conditionalFormatting sqref="M31:BP31">
    <cfRule type="expression" dxfId="7" priority="54">
      <formula>M$6=TODAY()</formula>
    </cfRule>
  </conditionalFormatting>
  <conditionalFormatting sqref="J38">
    <cfRule type="dataBar" priority="45">
      <dataBar>
        <cfvo type="num" val="0"/>
        <cfvo type="num" val="1"/>
        <color theme="0" tint="-0.34998626667073579"/>
      </dataBar>
      <extLst xmlns:x14="http://schemas.microsoft.com/office/spreadsheetml/2009/9/main">
        <ext uri="{B025F937-C7B1-47D3-B67F-A62EFF666E3E}">
          <x14:id>{AAC8D263-38FB-449D-9E7D-E3B2DB8B1E87}</x14:id>
        </ext>
      </extLst>
    </cfRule>
  </conditionalFormatting>
  <conditionalFormatting sqref="M38:BP38">
    <cfRule type="expression" dxfId="6" priority="46">
      <formula>M$6=TODAY()</formula>
    </cfRule>
  </conditionalFormatting>
  <conditionalFormatting sqref="J53">
    <cfRule type="dataBar" priority="33">
      <dataBar>
        <cfvo type="num" val="0"/>
        <cfvo type="num" val="1"/>
        <color theme="0" tint="-0.34998626667073579"/>
      </dataBar>
      <extLst xmlns:x14="http://schemas.microsoft.com/office/spreadsheetml/2009/9/main">
        <ext uri="{B025F937-C7B1-47D3-B67F-A62EFF666E3E}">
          <x14:id>{FD99E6ED-021E-4CDB-A897-586DBDA3A6FA}</x14:id>
        </ext>
      </extLst>
    </cfRule>
  </conditionalFormatting>
  <conditionalFormatting sqref="M53:BP53">
    <cfRule type="expression" dxfId="5" priority="34">
      <formula>M$6=TODAY()</formula>
    </cfRule>
  </conditionalFormatting>
  <conditionalFormatting sqref="J54">
    <cfRule type="dataBar" priority="29">
      <dataBar>
        <cfvo type="num" val="0"/>
        <cfvo type="num" val="1"/>
        <color theme="0" tint="-0.34998626667073579"/>
      </dataBar>
      <extLst xmlns:x14="http://schemas.microsoft.com/office/spreadsheetml/2009/9/main">
        <ext uri="{B025F937-C7B1-47D3-B67F-A62EFF666E3E}">
          <x14:id>{A82B8315-95C1-42D2-9494-C97E2327027D}</x14:id>
        </ext>
      </extLst>
    </cfRule>
  </conditionalFormatting>
  <conditionalFormatting sqref="M54:BP54">
    <cfRule type="expression" dxfId="4" priority="30">
      <formula>M$6=TODAY()</formula>
    </cfRule>
  </conditionalFormatting>
  <conditionalFormatting sqref="J55">
    <cfRule type="dataBar" priority="25">
      <dataBar>
        <cfvo type="num" val="0"/>
        <cfvo type="num" val="1"/>
        <color theme="0" tint="-0.34998626667073579"/>
      </dataBar>
      <extLst xmlns:x14="http://schemas.microsoft.com/office/spreadsheetml/2009/9/main">
        <ext uri="{B025F937-C7B1-47D3-B67F-A62EFF666E3E}">
          <x14:id>{4FC0D88C-FF0E-4D98-91B5-93478B1198EF}</x14:id>
        </ext>
      </extLst>
    </cfRule>
  </conditionalFormatting>
  <conditionalFormatting sqref="M55:BP55">
    <cfRule type="expression" dxfId="3" priority="26">
      <formula>M$6=TODAY()</formula>
    </cfRule>
  </conditionalFormatting>
  <conditionalFormatting sqref="J56">
    <cfRule type="dataBar" priority="21">
      <dataBar>
        <cfvo type="num" val="0"/>
        <cfvo type="num" val="1"/>
        <color theme="0" tint="-0.34998626667073579"/>
      </dataBar>
      <extLst xmlns:x14="http://schemas.microsoft.com/office/spreadsheetml/2009/9/main">
        <ext uri="{B025F937-C7B1-47D3-B67F-A62EFF666E3E}">
          <x14:id>{8787EB46-5D70-4C1E-9E0A-C8B5BEDE8CFB}</x14:id>
        </ext>
      </extLst>
    </cfRule>
  </conditionalFormatting>
  <conditionalFormatting sqref="M56:BP56">
    <cfRule type="expression" dxfId="2" priority="22">
      <formula>M$6=TODAY()</formula>
    </cfRule>
  </conditionalFormatting>
  <conditionalFormatting sqref="J57">
    <cfRule type="dataBar" priority="17">
      <dataBar>
        <cfvo type="num" val="0"/>
        <cfvo type="num" val="1"/>
        <color theme="0" tint="-0.34998626667073579"/>
      </dataBar>
      <extLst xmlns:x14="http://schemas.microsoft.com/office/spreadsheetml/2009/9/main">
        <ext uri="{B025F937-C7B1-47D3-B67F-A62EFF666E3E}">
          <x14:id>{C940D104-E852-4C32-B92C-3EE199D5760A}</x14:id>
        </ext>
      </extLst>
    </cfRule>
  </conditionalFormatting>
  <conditionalFormatting sqref="M57:BP57">
    <cfRule type="expression" dxfId="1" priority="18">
      <formula>M$6=TODAY()</formula>
    </cfRule>
  </conditionalFormatting>
  <conditionalFormatting sqref="J58">
    <cfRule type="dataBar" priority="9">
      <dataBar>
        <cfvo type="num" val="0"/>
        <cfvo type="num" val="1"/>
        <color theme="0" tint="-0.34998626667073579"/>
      </dataBar>
      <extLst xmlns:x14="http://schemas.microsoft.com/office/spreadsheetml/2009/9/main">
        <ext uri="{B025F937-C7B1-47D3-B67F-A62EFF666E3E}">
          <x14:id>{BA57C456-CABD-4BAD-B281-1AFC35DAEBA2}</x14:id>
        </ext>
      </extLst>
    </cfRule>
  </conditionalFormatting>
  <conditionalFormatting sqref="M58:BP58">
    <cfRule type="expression" dxfId="0" priority="10">
      <formula>M$6=TODAY()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J4"/>
  </dataValidations>
  <pageMargins left="0.25" right="0.25" top="0.5" bottom="0.5" header="0.5" footer="0.25"/>
  <pageSetup scale="63" fitToHeight="0" orientation="landscape" r:id="rId1"/>
  <headerFooter alignWithMargins="0"/>
  <ignoredErrors>
    <ignoredError sqref="A45:B46 B40 B41:B43 G15 G19 A48:B48 B47 E21 G18 G14 G13 G49 G50:G51 G52 G40:G43 E45:G48 G17 G16" unlockedFormula="1"/>
    <ignoredError sqref="A39 A32 A21 A11" formula="1"/>
  </ignoredErrors>
  <drawing r:id="rId2"/>
  <legacyDrawing r:id="rId3"/>
  <extLst xmlns:x14="http://schemas.microsoft.com/office/spreadsheetml/2009/9/main">
    <ext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J9 J11 J40:J52 J13:J25 J30 J32:J37</xm:sqref>
        </x14:conditionalFormatting>
        <x14:conditionalFormatting xmlns:xm="http://schemas.microsoft.com/office/excel/2006/main">
          <x14:cfRule type="dataBar" id="{0C466248-C8A9-4470-8C11-D420AE7BFAA3}">
            <x14:dataBar minLength="0" maxLength="100" gradient="0">
              <x14:cfvo type="num">
                <xm:f>0</xm:f>
              </x14:cfvo>
              <x14:cfvo type="num">
                <xm:f>1</xm:f>
              </x14:cfvo>
              <x14:negativeFillColor rgb="FFFF0000"/>
              <x14:axisColor rgb="FF000000"/>
            </x14:dataBar>
          </x14:cfRule>
          <xm:sqref>J10 J12 J14 J18 J16 J20 J22</xm:sqref>
        </x14:conditionalFormatting>
        <x14:conditionalFormatting xmlns:xm="http://schemas.microsoft.com/office/excel/2006/main">
          <x14:cfRule type="dataBar" id="{41A0EAC4-370D-43F5-B29D-FEE2183B002B}">
            <x14:dataBar minLength="0" maxLength="100" gradient="0">
              <x14:cfvo type="num">
                <xm:f>0</xm:f>
              </x14:cfvo>
              <x14:cfvo type="num">
                <xm:f>1</xm:f>
              </x14:cfvo>
              <x14:negativeFillColor rgb="FFFF0000"/>
              <x14:axisColor rgb="FF000000"/>
            </x14:dataBar>
          </x14:cfRule>
          <xm:sqref>J26</xm:sqref>
        </x14:conditionalFormatting>
        <x14:conditionalFormatting xmlns:xm="http://schemas.microsoft.com/office/excel/2006/main">
          <x14:cfRule type="dataBar" id="{9A084DA4-198C-4A19-A322-3650AFC7F79D}">
            <x14:dataBar minLength="0" maxLength="100" gradient="0">
              <x14:cfvo type="num">
                <xm:f>0</xm:f>
              </x14:cfvo>
              <x14:cfvo type="num">
                <xm:f>1</xm:f>
              </x14:cfvo>
              <x14:negativeFillColor rgb="FFFF0000"/>
              <x14:axisColor rgb="FF000000"/>
            </x14:dataBar>
          </x14:cfRule>
          <xm:sqref>J28</xm:sqref>
        </x14:conditionalFormatting>
        <x14:conditionalFormatting xmlns:xm="http://schemas.microsoft.com/office/excel/2006/main">
          <x14:cfRule type="dataBar" id="{70240EC3-DF39-4A57-9D32-1C0FEC2972C6}">
            <x14:dataBar minLength="0" maxLength="100" gradient="0">
              <x14:cfvo type="num">
                <xm:f>0</xm:f>
              </x14:cfvo>
              <x14:cfvo type="num">
                <xm:f>1</xm:f>
              </x14:cfvo>
              <x14:negativeFillColor rgb="FFFF0000"/>
              <x14:axisColor rgb="FF000000"/>
            </x14:dataBar>
          </x14:cfRule>
          <xm:sqref>J27</xm:sqref>
        </x14:conditionalFormatting>
        <x14:conditionalFormatting xmlns:xm="http://schemas.microsoft.com/office/excel/2006/main">
          <x14:cfRule type="dataBar" id="{76D1EE6D-EDD0-48A5-853B-5142B8F8B94E}">
            <x14:dataBar minLength="0" maxLength="100" gradient="0">
              <x14:cfvo type="num">
                <xm:f>0</xm:f>
              </x14:cfvo>
              <x14:cfvo type="num">
                <xm:f>1</xm:f>
              </x14:cfvo>
              <x14:negativeFillColor rgb="FFFF0000"/>
              <x14:axisColor rgb="FF000000"/>
            </x14:dataBar>
          </x14:cfRule>
          <xm:sqref>#REF!</xm:sqref>
        </x14:conditionalFormatting>
        <x14:conditionalFormatting xmlns:xm="http://schemas.microsoft.com/office/excel/2006/main">
          <x14:cfRule type="dataBar" id="{E34A78E3-0A34-4380-8C24-7753162B0E0C}">
            <x14:dataBar minLength="0" maxLength="100" gradient="0">
              <x14:cfvo type="num">
                <xm:f>0</xm:f>
              </x14:cfvo>
              <x14:cfvo type="num">
                <xm:f>1</xm:f>
              </x14:cfvo>
              <x14:negativeFillColor rgb="FFFF0000"/>
              <x14:axisColor rgb="FF000000"/>
            </x14:dataBar>
          </x14:cfRule>
          <xm:sqref>#REF!</xm:sqref>
        </x14:conditionalFormatting>
        <x14:conditionalFormatting xmlns:xm="http://schemas.microsoft.com/office/excel/2006/main">
          <x14:cfRule type="dataBar" id="{69B19F46-08A2-4BA7-A648-C2A2D12F87ED}">
            <x14:dataBar minLength="0" maxLength="100" gradient="0">
              <x14:cfvo type="num">
                <xm:f>0</xm:f>
              </x14:cfvo>
              <x14:cfvo type="num">
                <xm:f>1</xm:f>
              </x14:cfvo>
              <x14:negativeFillColor rgb="FFFF0000"/>
              <x14:axisColor rgb="FF000000"/>
            </x14:dataBar>
          </x14:cfRule>
          <xm:sqref>J31</xm:sqref>
        </x14:conditionalFormatting>
        <x14:conditionalFormatting xmlns:xm="http://schemas.microsoft.com/office/excel/2006/main">
          <x14:cfRule type="dataBar" id="{AAC8D263-38FB-449D-9E7D-E3B2DB8B1E87}">
            <x14:dataBar minLength="0" maxLength="100" gradient="0">
              <x14:cfvo type="num">
                <xm:f>0</xm:f>
              </x14:cfvo>
              <x14:cfvo type="num">
                <xm:f>1</xm:f>
              </x14:cfvo>
              <x14:negativeFillColor rgb="FFFF0000"/>
              <x14:axisColor rgb="FF000000"/>
            </x14:dataBar>
          </x14:cfRule>
          <xm:sqref>J38</xm:sqref>
        </x14:conditionalFormatting>
        <x14:conditionalFormatting xmlns:xm="http://schemas.microsoft.com/office/excel/2006/main">
          <x14:cfRule type="dataBar" id="{A3117434-A739-443C-B4E6-2C7B056A18F3}">
            <x14:dataBar minLength="0" maxLength="100" gradient="0">
              <x14:cfvo type="num">
                <xm:f>0</xm:f>
              </x14:cfvo>
              <x14:cfvo type="num">
                <xm:f>1</xm:f>
              </x14:cfvo>
              <x14:negativeFillColor rgb="FFFF0000"/>
              <x14:axisColor rgb="FF000000"/>
            </x14:dataBar>
          </x14:cfRule>
          <xm:sqref>#REF!</xm:sqref>
        </x14:conditionalFormatting>
        <x14:conditionalFormatting xmlns:xm="http://schemas.microsoft.com/office/excel/2006/main">
          <x14:cfRule type="dataBar" id="{154AD293-9D6E-42A5-AE32-C5E2652E152A}">
            <x14:dataBar minLength="0" maxLength="100" gradient="0">
              <x14:cfvo type="num">
                <xm:f>0</xm:f>
              </x14:cfvo>
              <x14:cfvo type="num">
                <xm:f>1</xm:f>
              </x14:cfvo>
              <x14:negativeFillColor rgb="FFFF0000"/>
              <x14:axisColor rgb="FF000000"/>
            </x14:dataBar>
          </x14:cfRule>
          <xm:sqref>#REF!</xm:sqref>
        </x14:conditionalFormatting>
        <x14:conditionalFormatting xmlns:xm="http://schemas.microsoft.com/office/excel/2006/main">
          <x14:cfRule type="dataBar" id="{FD99E6ED-021E-4CDB-A897-586DBDA3A6FA}">
            <x14:dataBar minLength="0" maxLength="100" gradient="0">
              <x14:cfvo type="num">
                <xm:f>0</xm:f>
              </x14:cfvo>
              <x14:cfvo type="num">
                <xm:f>1</xm:f>
              </x14:cfvo>
              <x14:negativeFillColor rgb="FFFF0000"/>
              <x14:axisColor rgb="FF000000"/>
            </x14:dataBar>
          </x14:cfRule>
          <xm:sqref>J53</xm:sqref>
        </x14:conditionalFormatting>
        <x14:conditionalFormatting xmlns:xm="http://schemas.microsoft.com/office/excel/2006/main">
          <x14:cfRule type="dataBar" id="{A82B8315-95C1-42D2-9494-C97E2327027D}">
            <x14:dataBar minLength="0" maxLength="100" gradient="0">
              <x14:cfvo type="num">
                <xm:f>0</xm:f>
              </x14:cfvo>
              <x14:cfvo type="num">
                <xm:f>1</xm:f>
              </x14:cfvo>
              <x14:negativeFillColor rgb="FFFF0000"/>
              <x14:axisColor rgb="FF000000"/>
            </x14:dataBar>
          </x14:cfRule>
          <xm:sqref>J54</xm:sqref>
        </x14:conditionalFormatting>
        <x14:conditionalFormatting xmlns:xm="http://schemas.microsoft.com/office/excel/2006/main">
          <x14:cfRule type="dataBar" id="{4FC0D88C-FF0E-4D98-91B5-93478B1198EF}">
            <x14:dataBar minLength="0" maxLength="100" gradient="0">
              <x14:cfvo type="num">
                <xm:f>0</xm:f>
              </x14:cfvo>
              <x14:cfvo type="num">
                <xm:f>1</xm:f>
              </x14:cfvo>
              <x14:negativeFillColor rgb="FFFF0000"/>
              <x14:axisColor rgb="FF000000"/>
            </x14:dataBar>
          </x14:cfRule>
          <xm:sqref>J55</xm:sqref>
        </x14:conditionalFormatting>
        <x14:conditionalFormatting xmlns:xm="http://schemas.microsoft.com/office/excel/2006/main">
          <x14:cfRule type="dataBar" id="{8787EB46-5D70-4C1E-9E0A-C8B5BEDE8CFB}">
            <x14:dataBar minLength="0" maxLength="100" gradient="0">
              <x14:cfvo type="num">
                <xm:f>0</xm:f>
              </x14:cfvo>
              <x14:cfvo type="num">
                <xm:f>1</xm:f>
              </x14:cfvo>
              <x14:negativeFillColor rgb="FFFF0000"/>
              <x14:axisColor rgb="FF000000"/>
            </x14:dataBar>
          </x14:cfRule>
          <xm:sqref>J56</xm:sqref>
        </x14:conditionalFormatting>
        <x14:conditionalFormatting xmlns:xm="http://schemas.microsoft.com/office/excel/2006/main">
          <x14:cfRule type="dataBar" id="{C940D104-E852-4C32-B92C-3EE199D5760A}">
            <x14:dataBar minLength="0" maxLength="100" gradient="0">
              <x14:cfvo type="num">
                <xm:f>0</xm:f>
              </x14:cfvo>
              <x14:cfvo type="num">
                <xm:f>1</xm:f>
              </x14:cfvo>
              <x14:negativeFillColor rgb="FFFF0000"/>
              <x14:axisColor rgb="FF000000"/>
            </x14:dataBar>
          </x14:cfRule>
          <xm:sqref>J57</xm:sqref>
        </x14:conditionalFormatting>
        <x14:conditionalFormatting xmlns:xm="http://schemas.microsoft.com/office/excel/2006/main">
          <x14:cfRule type="dataBar" id="{1BF041D5-767C-4168-993E-D3113B5A200D}">
            <x14:dataBar minLength="0" maxLength="100" gradient="0">
              <x14:cfvo type="num">
                <xm:f>0</xm:f>
              </x14:cfvo>
              <x14:cfvo type="num">
                <xm:f>1</xm:f>
              </x14:cfvo>
              <x14:negativeFillColor rgb="FFFF0000"/>
              <x14:axisColor rgb="FF000000"/>
            </x14:dataBar>
          </x14:cfRule>
          <xm:sqref>#REF!</xm:sqref>
        </x14:conditionalFormatting>
        <x14:conditionalFormatting xmlns:xm="http://schemas.microsoft.com/office/excel/2006/main">
          <x14:cfRule type="dataBar" id="{BA57C456-CABD-4BAD-B281-1AFC35DAEBA2}">
            <x14:dataBar minLength="0" maxLength="100" gradient="0">
              <x14:cfvo type="num">
                <xm:f>0</xm:f>
              </x14:cfvo>
              <x14:cfvo type="num">
                <xm:f>1</xm:f>
              </x14:cfvo>
              <x14:negativeFillColor rgb="FFFF0000"/>
              <x14:axisColor rgb="FF000000"/>
            </x14:dataBar>
          </x14:cfRule>
          <xm:sqref>J58</xm:sqref>
        </x14:conditionalFormatting>
      </x14:conditionalFormattings>
    </ext>
  </extLst>
</worksheet>
</file>

<file path=xl/worksheets/sheet2.xml><?xml version="1.0" encoding="utf-8"?>
<worksheet xmlns="http://schemas.openxmlformats.org/spreadsheetml/2006/main" xmlns:r="http://schemas.openxmlformats.org/officeDocument/2006/relationships">
  <sheetPr>
    <pageSetUpPr fitToPage="1"/>
  </sheetPr>
  <dimension ref="A1:G46"/>
  <sheetViews>
    <sheetView showGridLines="0" topLeftCell="A13" workbookViewId="0">
      <selection activeCell="A16" sqref="A16:C48"/>
    </sheetView>
  </sheetViews>
  <sheetFormatPr defaultRowHeight="13.2"/>
  <cols>
    <col min="1" max="1" width="5.5546875" style="16" customWidth="1"/>
    <col min="2" max="2" width="37.77734375" style="16" customWidth="1"/>
    <col min="3" max="3" width="55.21875" style="16" customWidth="1"/>
    <col min="4" max="7" width="8.77734375" style="16"/>
  </cols>
  <sheetData>
    <row r="1" spans="1:3" ht="30" customHeight="1">
      <c r="A1" s="31" t="s">
        <v>22</v>
      </c>
    </row>
    <row r="4" spans="1:3">
      <c r="C4" s="23" t="s">
        <v>30</v>
      </c>
    </row>
    <row r="5" spans="1:3">
      <c r="C5" s="20" t="s">
        <v>31</v>
      </c>
    </row>
    <row r="6" spans="1:3">
      <c r="C6" s="20"/>
    </row>
    <row r="7" spans="1:3" ht="17.399999999999999">
      <c r="C7" s="24" t="s">
        <v>51</v>
      </c>
    </row>
    <row r="8" spans="1:3">
      <c r="C8" s="25" t="s">
        <v>49</v>
      </c>
    </row>
    <row r="10" spans="1:3">
      <c r="C10" s="20" t="s">
        <v>48</v>
      </c>
    </row>
    <row r="11" spans="1:3">
      <c r="C11" s="20" t="s">
        <v>47</v>
      </c>
    </row>
    <row r="13" spans="1:3" ht="17.399999999999999">
      <c r="C13" s="24" t="s">
        <v>46</v>
      </c>
    </row>
    <row r="16" spans="1:3" ht="15.6">
      <c r="A16" s="27" t="s">
        <v>24</v>
      </c>
    </row>
    <row r="17" spans="2:2" s="16" customFormat="1"/>
    <row r="18" spans="2:2" ht="13.8">
      <c r="B18" s="26" t="s">
        <v>35</v>
      </c>
    </row>
    <row r="19" spans="2:2">
      <c r="B19" s="20" t="s">
        <v>41</v>
      </c>
    </row>
    <row r="20" spans="2:2">
      <c r="B20" s="20" t="s">
        <v>42</v>
      </c>
    </row>
    <row r="22" spans="2:2" s="16" customFormat="1" ht="13.8">
      <c r="B22" s="26" t="s">
        <v>43</v>
      </c>
    </row>
    <row r="23" spans="2:2" s="16" customFormat="1">
      <c r="B23" s="20" t="s">
        <v>44</v>
      </c>
    </row>
    <row r="24" spans="2:2" s="16" customFormat="1">
      <c r="B24" s="20" t="s">
        <v>45</v>
      </c>
    </row>
    <row r="26" spans="2:2" s="16" customFormat="1" ht="13.8">
      <c r="B26" s="26" t="s">
        <v>32</v>
      </c>
    </row>
    <row r="27" spans="2:2" s="16" customFormat="1">
      <c r="B27" s="20" t="s">
        <v>36</v>
      </c>
    </row>
    <row r="28" spans="2:2" s="16" customFormat="1">
      <c r="B28" s="20" t="s">
        <v>37</v>
      </c>
    </row>
    <row r="29" spans="2:2">
      <c r="B29" s="20" t="s">
        <v>39</v>
      </c>
    </row>
    <row r="30" spans="2:2">
      <c r="B30" s="16" t="s">
        <v>25</v>
      </c>
    </row>
    <row r="31" spans="2:2">
      <c r="B31" s="16" t="s">
        <v>26</v>
      </c>
    </row>
    <row r="32" spans="2:2">
      <c r="B32" s="16" t="s">
        <v>27</v>
      </c>
    </row>
    <row r="34" spans="2:2" ht="13.8">
      <c r="B34" s="26" t="s">
        <v>28</v>
      </c>
    </row>
    <row r="35" spans="2:2">
      <c r="B35" s="20" t="s">
        <v>117</v>
      </c>
    </row>
    <row r="36" spans="2:2">
      <c r="B36" s="20" t="s">
        <v>118</v>
      </c>
    </row>
    <row r="37" spans="2:2">
      <c r="B37" s="20" t="s">
        <v>119</v>
      </c>
    </row>
    <row r="39" spans="2:2" ht="13.8">
      <c r="B39" s="26" t="s">
        <v>29</v>
      </c>
    </row>
    <row r="40" spans="2:2">
      <c r="B40" s="20" t="s">
        <v>40</v>
      </c>
    </row>
    <row r="42" spans="2:2" s="16" customFormat="1" ht="13.8">
      <c r="B42" s="26" t="s">
        <v>33</v>
      </c>
    </row>
    <row r="43" spans="2:2" s="16" customFormat="1">
      <c r="B43" s="20" t="s">
        <v>120</v>
      </c>
    </row>
    <row r="44" spans="2:2" s="16" customFormat="1">
      <c r="B44" s="20" t="s">
        <v>34</v>
      </c>
    </row>
    <row r="45" spans="2:2" s="16" customFormat="1"/>
    <row r="46" spans="2:2" ht="17.399999999999999">
      <c r="B46" s="24" t="s">
        <v>23</v>
      </c>
    </row>
  </sheetData>
  <phoneticPr fontId="69" type="noConversion"/>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sheetPr codeName="Sheet5"/>
  <dimension ref="A1:C94"/>
  <sheetViews>
    <sheetView showGridLines="0" topLeftCell="A73" workbookViewId="0">
      <selection sqref="A1:D1048576"/>
    </sheetView>
  </sheetViews>
  <sheetFormatPr defaultColWidth="8.77734375" defaultRowHeight="13.2"/>
  <cols>
    <col min="1" max="1" width="5.5546875" style="7" customWidth="1"/>
    <col min="2" max="2" width="90.44140625" style="7" customWidth="1"/>
    <col min="3" max="3" width="16.44140625" style="7" bestFit="1" customWidth="1"/>
    <col min="4" max="16384" width="8.77734375" style="7"/>
  </cols>
  <sheetData>
    <row r="1" spans="1:3" ht="30" customHeight="1">
      <c r="A1" s="36" t="s">
        <v>112</v>
      </c>
      <c r="B1" s="37"/>
      <c r="C1" s="38"/>
    </row>
    <row r="2" spans="1:3" ht="13.8">
      <c r="A2" s="124" t="s">
        <v>49</v>
      </c>
      <c r="B2" s="9"/>
      <c r="C2" s="8"/>
    </row>
    <row r="3" spans="1:3" s="20" customFormat="1">
      <c r="A3" s="8"/>
      <c r="B3" s="9"/>
      <c r="C3" s="8"/>
    </row>
    <row r="4" spans="1:3" s="8" customFormat="1" ht="17.399999999999999">
      <c r="A4" s="119" t="s">
        <v>79</v>
      </c>
      <c r="B4" s="35"/>
    </row>
    <row r="5" spans="1:3" s="8" customFormat="1" ht="55.2">
      <c r="B5" s="125" t="s">
        <v>68</v>
      </c>
    </row>
    <row r="7" spans="1:3" ht="27.6">
      <c r="B7" s="125" t="s">
        <v>80</v>
      </c>
    </row>
    <row r="9" spans="1:3" ht="13.8">
      <c r="B9" s="124" t="s">
        <v>61</v>
      </c>
    </row>
    <row r="11" spans="1:3" ht="27.6">
      <c r="B11" s="123" t="s">
        <v>62</v>
      </c>
    </row>
    <row r="12" spans="1:3" s="20" customFormat="1"/>
    <row r="13" spans="1:3" ht="17.399999999999999">
      <c r="A13" s="188" t="s">
        <v>3</v>
      </c>
      <c r="B13" s="188"/>
    </row>
    <row r="14" spans="1:3" s="20" customFormat="1"/>
    <row r="15" spans="1:3" s="120" customFormat="1" ht="17.399999999999999">
      <c r="A15" s="128"/>
      <c r="B15" s="126" t="s">
        <v>71</v>
      </c>
    </row>
    <row r="16" spans="1:3" s="120" customFormat="1" ht="17.399999999999999">
      <c r="A16" s="128"/>
      <c r="B16" s="127" t="s">
        <v>69</v>
      </c>
      <c r="C16" s="122" t="s">
        <v>2</v>
      </c>
    </row>
    <row r="17" spans="1:3" ht="17.399999999999999">
      <c r="A17" s="129"/>
      <c r="B17" s="127" t="s">
        <v>73</v>
      </c>
    </row>
    <row r="18" spans="1:3" s="20" customFormat="1" ht="17.399999999999999">
      <c r="A18" s="129"/>
      <c r="B18" s="127" t="s">
        <v>81</v>
      </c>
    </row>
    <row r="19" spans="1:3" s="38" customFormat="1" ht="17.399999999999999">
      <c r="A19" s="132"/>
      <c r="B19" s="127" t="s">
        <v>82</v>
      </c>
    </row>
    <row r="20" spans="1:3" s="120" customFormat="1" ht="17.399999999999999">
      <c r="A20" s="128"/>
      <c r="B20" s="126" t="s">
        <v>70</v>
      </c>
      <c r="C20" s="121" t="s">
        <v>1</v>
      </c>
    </row>
    <row r="21" spans="1:3" ht="17.399999999999999">
      <c r="A21" s="129"/>
      <c r="B21" s="127" t="s">
        <v>72</v>
      </c>
    </row>
    <row r="22" spans="1:3" s="8" customFormat="1" ht="17.399999999999999">
      <c r="A22" s="130"/>
      <c r="B22" s="131" t="s">
        <v>74</v>
      </c>
    </row>
    <row r="23" spans="1:3" s="8" customFormat="1" ht="17.399999999999999">
      <c r="A23" s="130"/>
      <c r="B23" s="10"/>
    </row>
    <row r="24" spans="1:3" s="8" customFormat="1" ht="17.399999999999999">
      <c r="A24" s="188" t="s">
        <v>75</v>
      </c>
      <c r="B24" s="188"/>
    </row>
    <row r="25" spans="1:3" s="8" customFormat="1" ht="41.4">
      <c r="A25" s="130"/>
      <c r="B25" s="127" t="s">
        <v>83</v>
      </c>
    </row>
    <row r="26" spans="1:3" s="8" customFormat="1" ht="17.399999999999999">
      <c r="A26" s="130"/>
      <c r="B26" s="127"/>
    </row>
    <row r="27" spans="1:3" s="8" customFormat="1" ht="17.399999999999999">
      <c r="A27" s="130"/>
      <c r="B27" s="148" t="s">
        <v>87</v>
      </c>
    </row>
    <row r="28" spans="1:3" s="8" customFormat="1" ht="17.399999999999999">
      <c r="A28" s="130"/>
      <c r="B28" s="127" t="s">
        <v>76</v>
      </c>
    </row>
    <row r="29" spans="1:3" s="8" customFormat="1" ht="27.6">
      <c r="A29" s="130"/>
      <c r="B29" s="127" t="s">
        <v>78</v>
      </c>
    </row>
    <row r="30" spans="1:3" s="8" customFormat="1" ht="17.399999999999999">
      <c r="A30" s="130"/>
      <c r="B30" s="127"/>
    </row>
    <row r="31" spans="1:3" s="8" customFormat="1" ht="17.399999999999999">
      <c r="A31" s="130"/>
      <c r="B31" s="148" t="s">
        <v>84</v>
      </c>
    </row>
    <row r="32" spans="1:3" s="8" customFormat="1" ht="17.399999999999999">
      <c r="A32" s="130"/>
      <c r="B32" s="127" t="s">
        <v>77</v>
      </c>
    </row>
    <row r="33" spans="1:2" s="8" customFormat="1" ht="17.399999999999999">
      <c r="A33" s="130"/>
      <c r="B33" s="127" t="s">
        <v>85</v>
      </c>
    </row>
    <row r="34" spans="1:2" s="8" customFormat="1" ht="17.399999999999999">
      <c r="A34" s="130"/>
      <c r="B34" s="10"/>
    </row>
    <row r="35" spans="1:2" s="8" customFormat="1" ht="27.6">
      <c r="A35" s="130"/>
      <c r="B35" s="127" t="s">
        <v>123</v>
      </c>
    </row>
    <row r="36" spans="1:2" s="8" customFormat="1" ht="17.399999999999999">
      <c r="A36" s="130"/>
      <c r="B36" s="133" t="s">
        <v>86</v>
      </c>
    </row>
    <row r="37" spans="1:2" s="8" customFormat="1" ht="17.399999999999999">
      <c r="A37" s="130"/>
      <c r="B37" s="10"/>
    </row>
    <row r="38" spans="1:2" ht="17.399999999999999">
      <c r="A38" s="188" t="s">
        <v>10</v>
      </c>
      <c r="B38" s="188"/>
    </row>
    <row r="39" spans="1:2" ht="27.6">
      <c r="B39" s="127" t="s">
        <v>89</v>
      </c>
    </row>
    <row r="40" spans="1:2" s="20" customFormat="1"/>
    <row r="41" spans="1:2" s="20" customFormat="1" ht="13.8">
      <c r="B41" s="127" t="s">
        <v>90</v>
      </c>
    </row>
    <row r="42" spans="1:2" s="20" customFormat="1"/>
    <row r="43" spans="1:2" s="20" customFormat="1" ht="27.6">
      <c r="B43" s="127" t="s">
        <v>88</v>
      </c>
    </row>
    <row r="44" spans="1:2" s="20" customFormat="1"/>
    <row r="45" spans="1:2" ht="27.6">
      <c r="B45" s="127" t="s">
        <v>91</v>
      </c>
    </row>
    <row r="46" spans="1:2">
      <c r="B46" s="21"/>
    </row>
    <row r="47" spans="1:2" ht="27.6">
      <c r="B47" s="127" t="s">
        <v>92</v>
      </c>
    </row>
    <row r="48" spans="1:2">
      <c r="B48" s="11"/>
    </row>
    <row r="49" spans="1:2" ht="17.399999999999999">
      <c r="A49" s="188" t="s">
        <v>6</v>
      </c>
      <c r="B49" s="188"/>
    </row>
    <row r="50" spans="1:2" ht="27.6">
      <c r="B50" s="127" t="s">
        <v>124</v>
      </c>
    </row>
    <row r="51" spans="1:2">
      <c r="B51" s="11"/>
    </row>
    <row r="52" spans="1:2" ht="13.8">
      <c r="A52" s="134" t="s">
        <v>11</v>
      </c>
      <c r="B52" s="127" t="s">
        <v>12</v>
      </c>
    </row>
    <row r="53" spans="1:2" ht="13.8">
      <c r="A53" s="134" t="s">
        <v>13</v>
      </c>
      <c r="B53" s="127" t="s">
        <v>14</v>
      </c>
    </row>
    <row r="54" spans="1:2" ht="13.8">
      <c r="A54" s="134" t="s">
        <v>15</v>
      </c>
      <c r="B54" s="127" t="s">
        <v>16</v>
      </c>
    </row>
    <row r="55" spans="1:2" ht="28.2">
      <c r="A55" s="123"/>
      <c r="B55" s="127" t="s">
        <v>93</v>
      </c>
    </row>
    <row r="56" spans="1:2" ht="28.2">
      <c r="A56" s="123"/>
      <c r="B56" s="127" t="s">
        <v>94</v>
      </c>
    </row>
    <row r="57" spans="1:2" ht="13.8">
      <c r="A57" s="134" t="s">
        <v>17</v>
      </c>
      <c r="B57" s="127" t="s">
        <v>18</v>
      </c>
    </row>
    <row r="58" spans="1:2" ht="14.4">
      <c r="A58" s="123"/>
      <c r="B58" s="127" t="s">
        <v>95</v>
      </c>
    </row>
    <row r="59" spans="1:2" ht="14.4">
      <c r="A59" s="123"/>
      <c r="B59" s="127" t="s">
        <v>96</v>
      </c>
    </row>
    <row r="60" spans="1:2" ht="13.8">
      <c r="A60" s="134" t="s">
        <v>19</v>
      </c>
      <c r="B60" s="127" t="s">
        <v>20</v>
      </c>
    </row>
    <row r="61" spans="1:2" ht="28.2">
      <c r="A61" s="123"/>
      <c r="B61" s="127" t="s">
        <v>97</v>
      </c>
    </row>
    <row r="62" spans="1:2" ht="13.8">
      <c r="A62" s="134" t="s">
        <v>98</v>
      </c>
      <c r="B62" s="127" t="s">
        <v>99</v>
      </c>
    </row>
    <row r="63" spans="1:2" ht="13.8">
      <c r="A63" s="135"/>
      <c r="B63" s="127" t="s">
        <v>100</v>
      </c>
    </row>
    <row r="64" spans="1:2" s="20" customFormat="1">
      <c r="B64" s="12"/>
    </row>
    <row r="65" spans="1:2" s="20" customFormat="1" ht="17.399999999999999">
      <c r="A65" s="188" t="s">
        <v>9</v>
      </c>
      <c r="B65" s="188"/>
    </row>
    <row r="66" spans="1:2" s="20" customFormat="1" ht="41.4">
      <c r="B66" s="127" t="s">
        <v>101</v>
      </c>
    </row>
    <row r="67" spans="1:2" s="20" customFormat="1">
      <c r="B67" s="13"/>
    </row>
    <row r="68" spans="1:2" s="8" customFormat="1" ht="17.399999999999999">
      <c r="A68" s="188" t="s">
        <v>4</v>
      </c>
      <c r="B68" s="188"/>
    </row>
    <row r="69" spans="1:2" s="20" customFormat="1" ht="13.8">
      <c r="A69" s="142" t="s">
        <v>5</v>
      </c>
      <c r="B69" s="143" t="s">
        <v>102</v>
      </c>
    </row>
    <row r="70" spans="1:2" s="8" customFormat="1" ht="27.6">
      <c r="A70" s="136"/>
      <c r="B70" s="141" t="s">
        <v>104</v>
      </c>
    </row>
    <row r="71" spans="1:2" s="8" customFormat="1" ht="13.8">
      <c r="A71" s="136"/>
      <c r="B71" s="137"/>
    </row>
    <row r="72" spans="1:2" s="20" customFormat="1" ht="13.8">
      <c r="A72" s="142" t="s">
        <v>5</v>
      </c>
      <c r="B72" s="143" t="s">
        <v>121</v>
      </c>
    </row>
    <row r="73" spans="1:2" s="8" customFormat="1" ht="28.2">
      <c r="A73" s="136"/>
      <c r="B73" s="141" t="s">
        <v>126</v>
      </c>
    </row>
    <row r="74" spans="1:2" s="8" customFormat="1" ht="13.8">
      <c r="A74" s="136"/>
      <c r="B74" s="137"/>
    </row>
    <row r="75" spans="1:2" ht="13.8">
      <c r="A75" s="142" t="s">
        <v>5</v>
      </c>
      <c r="B75" s="145" t="s">
        <v>107</v>
      </c>
    </row>
    <row r="76" spans="1:2" s="8" customFormat="1" ht="41.4">
      <c r="A76" s="136"/>
      <c r="B76" s="125" t="s">
        <v>125</v>
      </c>
    </row>
    <row r="77" spans="1:2" ht="13.8">
      <c r="A77" s="135"/>
      <c r="B77" s="135"/>
    </row>
    <row r="78" spans="1:2" s="20" customFormat="1" ht="13.8">
      <c r="A78" s="142" t="s">
        <v>5</v>
      </c>
      <c r="B78" s="145" t="s">
        <v>113</v>
      </c>
    </row>
    <row r="79" spans="1:2" s="8" customFormat="1" ht="27.6">
      <c r="A79" s="136"/>
      <c r="B79" s="125" t="s">
        <v>108</v>
      </c>
    </row>
    <row r="80" spans="1:2" s="20" customFormat="1" ht="13.8">
      <c r="A80" s="135"/>
      <c r="B80" s="135"/>
    </row>
    <row r="81" spans="1:2" ht="13.8">
      <c r="A81" s="142" t="s">
        <v>5</v>
      </c>
      <c r="B81" s="145" t="s">
        <v>114</v>
      </c>
    </row>
    <row r="82" spans="1:2" s="8" customFormat="1" ht="14.4">
      <c r="A82" s="136"/>
      <c r="B82" s="140" t="s">
        <v>109</v>
      </c>
    </row>
    <row r="83" spans="1:2" s="8" customFormat="1" ht="14.4">
      <c r="A83" s="136"/>
      <c r="B83" s="140" t="s">
        <v>110</v>
      </c>
    </row>
    <row r="84" spans="1:2" s="8" customFormat="1" ht="14.4">
      <c r="A84" s="136"/>
      <c r="B84" s="140" t="s">
        <v>111</v>
      </c>
    </row>
    <row r="85" spans="1:2" ht="13.8">
      <c r="A85" s="135"/>
      <c r="B85" s="139"/>
    </row>
    <row r="86" spans="1:2" ht="13.8">
      <c r="A86" s="142" t="s">
        <v>5</v>
      </c>
      <c r="B86" s="145" t="s">
        <v>115</v>
      </c>
    </row>
    <row r="87" spans="1:2" s="8" customFormat="1" ht="41.4">
      <c r="A87" s="136"/>
      <c r="B87" s="125" t="s">
        <v>103</v>
      </c>
    </row>
    <row r="88" spans="1:2" s="8" customFormat="1" ht="14.4">
      <c r="A88" s="136"/>
      <c r="B88" s="138" t="s">
        <v>105</v>
      </c>
    </row>
    <row r="89" spans="1:2" s="8" customFormat="1" ht="41.4">
      <c r="A89" s="136"/>
      <c r="B89" s="144" t="s">
        <v>106</v>
      </c>
    </row>
    <row r="90" spans="1:2" ht="13.8">
      <c r="A90" s="135"/>
      <c r="B90" s="135"/>
    </row>
    <row r="91" spans="1:2" ht="13.8">
      <c r="A91" s="142" t="s">
        <v>5</v>
      </c>
      <c r="B91" s="147" t="s">
        <v>116</v>
      </c>
    </row>
    <row r="92" spans="1:2" ht="27.6">
      <c r="A92" s="123"/>
      <c r="B92" s="140" t="s">
        <v>21</v>
      </c>
    </row>
    <row r="94" spans="1:2">
      <c r="A94" s="28" t="s">
        <v>54</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dimension ref="A1:D29"/>
  <sheetViews>
    <sheetView showGridLines="0" workbookViewId="0">
      <selection activeCell="A2" sqref="A2"/>
    </sheetView>
  </sheetViews>
  <sheetFormatPr defaultColWidth="8.77734375" defaultRowHeight="13.2"/>
  <cols>
    <col min="1" max="1" width="5.5546875" style="20" customWidth="1"/>
    <col min="2" max="2" width="82.21875" style="20" customWidth="1"/>
    <col min="3" max="16384" width="8.77734375" style="16"/>
  </cols>
  <sheetData>
    <row r="1" spans="1:4" ht="30" customHeight="1">
      <c r="A1" s="36" t="s">
        <v>52</v>
      </c>
      <c r="B1" s="36"/>
      <c r="C1" s="41"/>
      <c r="D1" s="41"/>
    </row>
    <row r="2" spans="1:4" ht="15">
      <c r="A2" s="38"/>
      <c r="B2" s="42"/>
      <c r="C2" s="41"/>
      <c r="D2" s="41"/>
    </row>
    <row r="3" spans="1:4" ht="15">
      <c r="A3" s="39"/>
      <c r="B3" s="32" t="s">
        <v>53</v>
      </c>
      <c r="C3" s="40"/>
    </row>
    <row r="4" spans="1:4" ht="13.8">
      <c r="A4" s="14"/>
      <c r="B4" s="34" t="s">
        <v>49</v>
      </c>
      <c r="C4" s="15"/>
    </row>
    <row r="5" spans="1:4" ht="15">
      <c r="A5" s="14"/>
      <c r="B5" s="17"/>
      <c r="C5" s="15"/>
    </row>
    <row r="6" spans="1:4" ht="15.6">
      <c r="A6" s="14"/>
      <c r="B6" s="18" t="s">
        <v>54</v>
      </c>
      <c r="C6" s="15"/>
    </row>
    <row r="7" spans="1:4" ht="15">
      <c r="A7" s="14"/>
      <c r="B7" s="17"/>
      <c r="C7" s="15"/>
    </row>
    <row r="8" spans="1:4" ht="30">
      <c r="A8" s="14"/>
      <c r="B8" s="17" t="s">
        <v>55</v>
      </c>
      <c r="C8" s="15"/>
    </row>
    <row r="9" spans="1:4" ht="15">
      <c r="A9" s="14"/>
      <c r="B9" s="17"/>
      <c r="C9" s="15"/>
    </row>
    <row r="10" spans="1:4" ht="46.2">
      <c r="A10" s="14"/>
      <c r="B10" s="17" t="s">
        <v>56</v>
      </c>
      <c r="C10" s="15"/>
    </row>
    <row r="11" spans="1:4" ht="15">
      <c r="A11" s="14"/>
      <c r="B11" s="17"/>
      <c r="C11" s="15"/>
    </row>
    <row r="12" spans="1:4" ht="45">
      <c r="A12" s="14"/>
      <c r="B12" s="17" t="s">
        <v>57</v>
      </c>
      <c r="C12" s="15"/>
    </row>
    <row r="13" spans="1:4" ht="15">
      <c r="A13" s="14"/>
      <c r="B13" s="17"/>
      <c r="C13" s="15"/>
    </row>
    <row r="14" spans="1:4" ht="60">
      <c r="A14" s="14"/>
      <c r="B14" s="17" t="s">
        <v>58</v>
      </c>
      <c r="C14" s="15"/>
    </row>
    <row r="15" spans="1:4" ht="15">
      <c r="A15" s="14"/>
      <c r="B15" s="17"/>
      <c r="C15" s="15"/>
    </row>
    <row r="16" spans="1:4" ht="30.6">
      <c r="A16" s="14"/>
      <c r="B16" s="17" t="s">
        <v>59</v>
      </c>
      <c r="C16" s="15"/>
    </row>
    <row r="17" spans="1:3" ht="15">
      <c r="A17" s="14"/>
      <c r="B17" s="17"/>
      <c r="C17" s="15"/>
    </row>
    <row r="18" spans="1:3" ht="15.6">
      <c r="A18" s="14"/>
      <c r="B18" s="18" t="s">
        <v>60</v>
      </c>
      <c r="C18" s="15"/>
    </row>
    <row r="19" spans="1:3" ht="15">
      <c r="A19" s="14"/>
      <c r="B19" s="33" t="s">
        <v>50</v>
      </c>
      <c r="C19" s="15"/>
    </row>
    <row r="20" spans="1:3" ht="15">
      <c r="A20" s="14"/>
      <c r="B20" s="19"/>
      <c r="C20" s="15"/>
    </row>
    <row r="21" spans="1:3">
      <c r="A21" s="14"/>
      <c r="B21" s="14"/>
      <c r="C21" s="15"/>
    </row>
    <row r="22" spans="1:3">
      <c r="A22" s="14"/>
      <c r="B22" s="14"/>
      <c r="C22" s="15"/>
    </row>
    <row r="23" spans="1:3">
      <c r="A23" s="14"/>
      <c r="B23" s="14"/>
      <c r="C23" s="15"/>
    </row>
    <row r="24" spans="1:3">
      <c r="A24" s="14"/>
      <c r="B24" s="14"/>
      <c r="C24" s="15"/>
    </row>
    <row r="25" spans="1:3">
      <c r="A25" s="14"/>
      <c r="B25" s="14"/>
      <c r="C25" s="15"/>
    </row>
    <row r="26" spans="1:3">
      <c r="A26" s="14"/>
      <c r="B26" s="14"/>
      <c r="C26" s="15"/>
    </row>
    <row r="27" spans="1:3">
      <c r="A27" s="14"/>
      <c r="B27" s="14"/>
      <c r="C27" s="15"/>
    </row>
    <row r="28" spans="1:3">
      <c r="A28" s="14"/>
      <c r="B28" s="14"/>
      <c r="C28" s="15"/>
    </row>
    <row r="29" spans="1:3">
      <c r="A29" s="14"/>
      <c r="B29" s="14"/>
      <c r="C29" s="15"/>
    </row>
  </sheetData>
  <phoneticPr fontId="69" type="noConversion"/>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何杨林</cp:lastModifiedBy>
  <cp:lastPrinted>2018-02-12T20:25:38Z</cp:lastPrinted>
  <dcterms:created xsi:type="dcterms:W3CDTF">2010-06-09T16:05:03Z</dcterms:created>
  <dcterms:modified xsi:type="dcterms:W3CDTF">2018-12-26T09:26:37Z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