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4alan\SynologyDrive\projects\Autotrude\references\systems\Recreate 3D\Stage I\"/>
    </mc:Choice>
  </mc:AlternateContent>
  <bookViews>
    <workbookView xWindow="0" yWindow="0" windowWidth="25600" windowHeight="10030" activeTab="1"/>
  </bookViews>
  <sheets>
    <sheet name="Sheet1" sheetId="1" r:id="rId1"/>
    <sheet name="Data" sheetId="3" r:id="rId2"/>
    <sheet name="DimensionsWksht" sheetId="4" r:id="rId3"/>
    <sheet name="Parameters" sheetId="5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4" i="3" l="1"/>
  <c r="B3" i="5"/>
  <c r="D1" i="5"/>
  <c r="B2" i="5"/>
  <c r="C33" i="3"/>
  <c r="C18" i="3"/>
  <c r="C11" i="4"/>
  <c r="B11" i="4"/>
  <c r="C10" i="4"/>
  <c r="C12" i="4" s="1"/>
  <c r="B10" i="4"/>
  <c r="B12" i="4" s="1"/>
  <c r="C10" i="3"/>
  <c r="C7" i="3"/>
</calcChain>
</file>

<file path=xl/sharedStrings.xml><?xml version="1.0" encoding="utf-8"?>
<sst xmlns="http://schemas.openxmlformats.org/spreadsheetml/2006/main" count="85" uniqueCount="66">
  <si>
    <t>230C</t>
  </si>
  <si>
    <t>F200</t>
  </si>
  <si>
    <t>slipping. Lots of bubbles in filament. More heat and more time make more bubbles</t>
  </si>
  <si>
    <t>clearer</t>
  </si>
  <si>
    <t>Container</t>
  </si>
  <si>
    <t>Brand</t>
  </si>
  <si>
    <t>Flavor</t>
  </si>
  <si>
    <t>Color</t>
  </si>
  <si>
    <t>Pepsi</t>
  </si>
  <si>
    <t>Clear</t>
  </si>
  <si>
    <t>Volume (L)</t>
  </si>
  <si>
    <t>Cleanliness</t>
  </si>
  <si>
    <t>wet residue</t>
  </si>
  <si>
    <t>Loading Notes</t>
  </si>
  <si>
    <t>first threading broke In nozzle after heating to 230. Very hard to pull, it turns out the bottle was off the sizing slot on the cutter, creating too large a strip</t>
  </si>
  <si>
    <t>Pultrunding</t>
  </si>
  <si>
    <t>Time (s)</t>
  </si>
  <si>
    <t>Notes</t>
  </si>
  <si>
    <t>Cleaning</t>
  </si>
  <si>
    <t>Loading</t>
  </si>
  <si>
    <t>Speed (mm/min)</t>
  </si>
  <si>
    <t>Temperature (℃)</t>
  </si>
  <si>
    <t>Reported length (mm)</t>
  </si>
  <si>
    <t>Starting thickness (mm)</t>
  </si>
  <si>
    <t>Ending thickness (mm)</t>
  </si>
  <si>
    <t>Width (mm)</t>
  </si>
  <si>
    <t>Position</t>
  </si>
  <si>
    <t>Total usable length (mm)</t>
  </si>
  <si>
    <t>Average</t>
  </si>
  <si>
    <t>StDev</t>
  </si>
  <si>
    <r>
      <t>3</t>
    </r>
    <r>
      <rPr>
        <sz val="11"/>
        <color theme="1"/>
        <rFont val="Calibri"/>
        <family val="2"/>
      </rPr>
      <t>σ Confidence Interval</t>
    </r>
  </si>
  <si>
    <t>Narrow dimension</t>
  </si>
  <si>
    <t>Min</t>
  </si>
  <si>
    <t>Max</t>
  </si>
  <si>
    <t>1.39±0.15</t>
  </si>
  <si>
    <t>1.9±0.56</t>
  </si>
  <si>
    <t>Time(s)</t>
  </si>
  <si>
    <t>* used 1200@F300@S210.gcode via Pronterface
* Spool overlapped in 3 layers due to poor tension rod feeder mechanism.
* 1200 mm in the G-code wasn't quite enough. Added 1400.
* Cut end off where narrowest transitioned below 1.25
* Steps/mm is clearly wrong</t>
  </si>
  <si>
    <t>Spooling</t>
  </si>
  <si>
    <t>Method</t>
  </si>
  <si>
    <t>unwind by hand (while measuring), wind by hand on masterspool</t>
  </si>
  <si>
    <t>heating caused roughening and maybe thickening of the bottle.</t>
  </si>
  <si>
    <t>heat label glue to remove, wet with acetone, scrape label bits off with fingernail, wipe residue off with acetone on cloth; with lid on. Triple rinse. Remove bottom and dry with towell</t>
  </si>
  <si>
    <t>Usable mass (g)</t>
  </si>
  <si>
    <t>Waste mass (g)</t>
  </si>
  <si>
    <t>Unprocesses mass (g)</t>
  </si>
  <si>
    <t>Mass/unit length (g/mm)</t>
  </si>
  <si>
    <t>Predicted flow compensation</t>
  </si>
  <si>
    <t>Assumed PET density</t>
  </si>
  <si>
    <t>g/cm^3</t>
  </si>
  <si>
    <t>mm^3</t>
  </si>
  <si>
    <t>Volume of 1.75mm filament</t>
  </si>
  <si>
    <t>Mass of 1 mm of filament</t>
  </si>
  <si>
    <t>g/mm^3</t>
  </si>
  <si>
    <t>g</t>
  </si>
  <si>
    <t>Energy</t>
  </si>
  <si>
    <t>total (kWh)</t>
  </si>
  <si>
    <t>Includes an ~1 hr idling while taking notes</t>
  </si>
  <si>
    <t>Zooz ZEN15</t>
  </si>
  <si>
    <t>Energy measurement</t>
  </si>
  <si>
    <t>Length measurement</t>
  </si>
  <si>
    <t>EA Gems microcaliper</t>
  </si>
  <si>
    <t>Mass measurement</t>
  </si>
  <si>
    <t>KitchenTour EG5001 Digital Touch Scale</t>
  </si>
  <si>
    <t>Run ID</t>
  </si>
  <si>
    <t>Run #1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</si>
</sst>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0" fillId="0" borderId="0" xfId="0" applyAlignmen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Q20" sqref="Q20"/>
    </sheetView>
  </sheetViews>
  <sheetFormatPr defaultRowHeight="14.5" x14ac:dyDescent="0.35"/>
  <sheetData>
    <row r="1" spans="1:5" x14ac:dyDescent="0.35">
      <c r="A1">
        <v>7.5</v>
      </c>
      <c r="B1">
        <v>0.28999999999999998</v>
      </c>
      <c r="C1" t="s">
        <v>0</v>
      </c>
      <c r="D1" t="s">
        <v>1</v>
      </c>
      <c r="E1" t="s">
        <v>2</v>
      </c>
    </row>
    <row r="2" spans="1:5" x14ac:dyDescent="0.35">
      <c r="C2">
        <v>220</v>
      </c>
      <c r="E2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0"/>
  <sheetViews>
    <sheetView tabSelected="1" workbookViewId="0">
      <selection activeCell="A2" sqref="A2"/>
    </sheetView>
  </sheetViews>
  <sheetFormatPr defaultRowHeight="14.5" x14ac:dyDescent="0.35"/>
  <cols>
    <col min="1" max="1" width="15.08984375" bestFit="1" customWidth="1"/>
    <col min="2" max="2" width="21.81640625" bestFit="1" customWidth="1"/>
    <col min="6" max="6" width="9.7265625" bestFit="1" customWidth="1"/>
  </cols>
  <sheetData>
    <row r="1" spans="1:3" x14ac:dyDescent="0.35">
      <c r="A1" t="s">
        <v>64</v>
      </c>
      <c r="C1" t="s">
        <v>65</v>
      </c>
    </row>
    <row r="2" spans="1:3" x14ac:dyDescent="0.35">
      <c r="A2" t="s">
        <v>4</v>
      </c>
      <c r="B2" t="s">
        <v>5</v>
      </c>
      <c r="C2" t="s">
        <v>8</v>
      </c>
    </row>
    <row r="3" spans="1:3" x14ac:dyDescent="0.35">
      <c r="B3" t="s">
        <v>6</v>
      </c>
      <c r="C3" t="s">
        <v>8</v>
      </c>
    </row>
    <row r="4" spans="1:3" x14ac:dyDescent="0.35">
      <c r="B4" t="s">
        <v>7</v>
      </c>
      <c r="C4" t="s">
        <v>9</v>
      </c>
    </row>
    <row r="5" spans="1:3" x14ac:dyDescent="0.35">
      <c r="B5" t="s">
        <v>10</v>
      </c>
      <c r="C5">
        <v>1.25</v>
      </c>
    </row>
    <row r="6" spans="1:3" x14ac:dyDescent="0.35">
      <c r="B6" t="s">
        <v>11</v>
      </c>
      <c r="C6" t="s">
        <v>12</v>
      </c>
    </row>
    <row r="7" spans="1:3" x14ac:dyDescent="0.35">
      <c r="A7" t="s">
        <v>18</v>
      </c>
      <c r="B7" t="s">
        <v>16</v>
      </c>
      <c r="C7">
        <f>8*60+16</f>
        <v>496</v>
      </c>
    </row>
    <row r="8" spans="1:3" x14ac:dyDescent="0.35">
      <c r="B8" t="s">
        <v>39</v>
      </c>
      <c r="C8" t="s">
        <v>42</v>
      </c>
    </row>
    <row r="9" spans="1:3" x14ac:dyDescent="0.35">
      <c r="B9" t="s">
        <v>17</v>
      </c>
      <c r="C9" t="s">
        <v>41</v>
      </c>
    </row>
    <row r="10" spans="1:3" x14ac:dyDescent="0.35">
      <c r="A10" t="s">
        <v>19</v>
      </c>
      <c r="B10" t="s">
        <v>16</v>
      </c>
      <c r="C10">
        <f>4*60+54</f>
        <v>294</v>
      </c>
    </row>
    <row r="11" spans="1:3" x14ac:dyDescent="0.35">
      <c r="A11" t="s">
        <v>13</v>
      </c>
      <c r="B11" t="s">
        <v>17</v>
      </c>
      <c r="C11" t="s">
        <v>14</v>
      </c>
    </row>
    <row r="12" spans="1:3" x14ac:dyDescent="0.35">
      <c r="A12" t="s">
        <v>15</v>
      </c>
      <c r="B12" t="s">
        <v>20</v>
      </c>
      <c r="C12">
        <v>300</v>
      </c>
    </row>
    <row r="13" spans="1:3" x14ac:dyDescent="0.35">
      <c r="B13" t="s">
        <v>21</v>
      </c>
      <c r="C13">
        <v>220</v>
      </c>
    </row>
    <row r="14" spans="1:3" x14ac:dyDescent="0.35">
      <c r="B14" t="s">
        <v>22</v>
      </c>
      <c r="C14">
        <v>13000</v>
      </c>
    </row>
    <row r="15" spans="1:3" x14ac:dyDescent="0.35">
      <c r="B15" t="s">
        <v>23</v>
      </c>
      <c r="C15">
        <v>0.33</v>
      </c>
    </row>
    <row r="16" spans="1:3" x14ac:dyDescent="0.35">
      <c r="B16" t="s">
        <v>24</v>
      </c>
      <c r="C16">
        <v>0.25</v>
      </c>
    </row>
    <row r="17" spans="1:3" x14ac:dyDescent="0.35">
      <c r="B17" t="s">
        <v>25</v>
      </c>
      <c r="C17">
        <v>5.81</v>
      </c>
    </row>
    <row r="18" spans="1:3" x14ac:dyDescent="0.35">
      <c r="B18" t="s">
        <v>16</v>
      </c>
      <c r="C18">
        <f>48*60+47</f>
        <v>2927</v>
      </c>
    </row>
    <row r="19" spans="1:3" x14ac:dyDescent="0.35">
      <c r="A19" t="s">
        <v>31</v>
      </c>
      <c r="B19" t="s">
        <v>32</v>
      </c>
      <c r="C19">
        <v>1.29</v>
      </c>
    </row>
    <row r="20" spans="1:3" x14ac:dyDescent="0.35">
      <c r="B20" t="s">
        <v>33</v>
      </c>
      <c r="C20">
        <v>1.44</v>
      </c>
    </row>
    <row r="21" spans="1:3" x14ac:dyDescent="0.35">
      <c r="B21" t="s">
        <v>28</v>
      </c>
      <c r="C21">
        <v>1.75</v>
      </c>
    </row>
    <row r="22" spans="1:3" x14ac:dyDescent="0.35">
      <c r="B22" t="s">
        <v>29</v>
      </c>
      <c r="C22">
        <v>5.123475382979794E-2</v>
      </c>
    </row>
    <row r="23" spans="1:3" x14ac:dyDescent="0.35">
      <c r="B23" t="s">
        <v>30</v>
      </c>
      <c r="C23" t="s">
        <v>34</v>
      </c>
    </row>
    <row r="24" spans="1:3" x14ac:dyDescent="0.35">
      <c r="B24" t="s">
        <v>32</v>
      </c>
      <c r="C24">
        <v>1.75</v>
      </c>
    </row>
    <row r="25" spans="1:3" x14ac:dyDescent="0.35">
      <c r="A25" t="s">
        <v>26</v>
      </c>
      <c r="B25" t="s">
        <v>33</v>
      </c>
      <c r="C25">
        <v>2.25</v>
      </c>
    </row>
    <row r="26" spans="1:3" x14ac:dyDescent="0.35">
      <c r="B26" t="s">
        <v>28</v>
      </c>
      <c r="C26">
        <v>1.9000000000000001</v>
      </c>
    </row>
    <row r="27" spans="1:3" x14ac:dyDescent="0.35">
      <c r="B27" t="s">
        <v>29</v>
      </c>
      <c r="C27">
        <v>0.1855397531527947</v>
      </c>
    </row>
    <row r="28" spans="1:3" x14ac:dyDescent="0.35">
      <c r="B28" t="s">
        <v>30</v>
      </c>
      <c r="C28" t="s">
        <v>35</v>
      </c>
    </row>
    <row r="29" spans="1:3" x14ac:dyDescent="0.35">
      <c r="B29" t="s">
        <v>27</v>
      </c>
      <c r="C29">
        <v>8350</v>
      </c>
    </row>
    <row r="30" spans="1:3" x14ac:dyDescent="0.35">
      <c r="B30" t="s">
        <v>43</v>
      </c>
      <c r="C30">
        <v>15.4</v>
      </c>
    </row>
    <row r="31" spans="1:3" x14ac:dyDescent="0.35">
      <c r="B31" t="s">
        <v>44</v>
      </c>
      <c r="C31">
        <v>1.8</v>
      </c>
    </row>
    <row r="32" spans="1:3" x14ac:dyDescent="0.35">
      <c r="B32" t="s">
        <v>45</v>
      </c>
      <c r="C32">
        <v>18.100000000000001</v>
      </c>
    </row>
    <row r="33" spans="1:3" x14ac:dyDescent="0.35">
      <c r="B33" t="s">
        <v>46</v>
      </c>
      <c r="C33">
        <f>C30/C29</f>
        <v>1.8443113772455091E-3</v>
      </c>
    </row>
    <row r="34" spans="1:3" x14ac:dyDescent="0.35">
      <c r="B34" t="s">
        <v>47</v>
      </c>
      <c r="C34" s="2">
        <f>Parameters!$B$3/Data!C33</f>
        <v>4.1137013803767255</v>
      </c>
    </row>
    <row r="35" spans="1:3" x14ac:dyDescent="0.35">
      <c r="B35" t="s">
        <v>17</v>
      </c>
      <c r="C35" s="1" t="s">
        <v>37</v>
      </c>
    </row>
    <row r="37" spans="1:3" x14ac:dyDescent="0.35">
      <c r="A37" t="s">
        <v>38</v>
      </c>
      <c r="B37" t="s">
        <v>39</v>
      </c>
      <c r="C37" t="s">
        <v>40</v>
      </c>
    </row>
    <row r="38" spans="1:3" x14ac:dyDescent="0.35">
      <c r="B38" t="s">
        <v>36</v>
      </c>
    </row>
    <row r="39" spans="1:3" x14ac:dyDescent="0.35">
      <c r="A39" t="s">
        <v>55</v>
      </c>
      <c r="B39" t="s">
        <v>56</v>
      </c>
      <c r="C39">
        <v>4.5999999999999999E-2</v>
      </c>
    </row>
    <row r="40" spans="1:3" x14ac:dyDescent="0.35">
      <c r="B40" t="s">
        <v>17</v>
      </c>
      <c r="C40" t="s">
        <v>57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sqref="A1:C12"/>
    </sheetView>
  </sheetViews>
  <sheetFormatPr defaultRowHeight="14.5" x14ac:dyDescent="0.35"/>
  <sheetData>
    <row r="1" spans="1:3" x14ac:dyDescent="0.35">
      <c r="A1" t="s">
        <v>33</v>
      </c>
      <c r="B1">
        <v>1.34</v>
      </c>
      <c r="C1">
        <v>1.75</v>
      </c>
    </row>
    <row r="2" spans="1:3" x14ac:dyDescent="0.35">
      <c r="A2" t="s">
        <v>28</v>
      </c>
      <c r="B2">
        <v>1.29</v>
      </c>
      <c r="C2">
        <v>1.76</v>
      </c>
    </row>
    <row r="3" spans="1:3" x14ac:dyDescent="0.35">
      <c r="A3" t="s">
        <v>29</v>
      </c>
      <c r="B3">
        <v>1.36</v>
      </c>
      <c r="C3">
        <v>1.86</v>
      </c>
    </row>
    <row r="4" spans="1:3" x14ac:dyDescent="0.35">
      <c r="A4" t="s">
        <v>30</v>
      </c>
      <c r="B4">
        <v>1.44</v>
      </c>
      <c r="C4">
        <v>1.77</v>
      </c>
    </row>
    <row r="5" spans="1:3" x14ac:dyDescent="0.35">
      <c r="A5">
        <v>4500</v>
      </c>
      <c r="B5">
        <v>1.4</v>
      </c>
      <c r="C5">
        <v>1.75</v>
      </c>
    </row>
    <row r="6" spans="1:3" x14ac:dyDescent="0.35">
      <c r="A6">
        <v>3500</v>
      </c>
      <c r="B6">
        <v>1.39</v>
      </c>
      <c r="C6">
        <v>2.25</v>
      </c>
    </row>
    <row r="7" spans="1:3" x14ac:dyDescent="0.35">
      <c r="A7">
        <v>2500</v>
      </c>
      <c r="B7">
        <v>1.44</v>
      </c>
      <c r="C7">
        <v>2.09</v>
      </c>
    </row>
    <row r="8" spans="1:3" x14ac:dyDescent="0.35">
      <c r="A8">
        <v>1500</v>
      </c>
      <c r="B8">
        <v>1.43</v>
      </c>
      <c r="C8">
        <v>2.06</v>
      </c>
    </row>
    <row r="9" spans="1:3" x14ac:dyDescent="0.35">
      <c r="A9">
        <v>500</v>
      </c>
      <c r="B9">
        <v>1.42</v>
      </c>
      <c r="C9">
        <v>1.81</v>
      </c>
    </row>
    <row r="10" spans="1:3" x14ac:dyDescent="0.35">
      <c r="A10" t="s">
        <v>28</v>
      </c>
      <c r="B10">
        <f>AVERAGE(B1:B9)</f>
        <v>1.39</v>
      </c>
      <c r="C10">
        <f>AVERAGE(C1:C9)</f>
        <v>1.9000000000000001</v>
      </c>
    </row>
    <row r="11" spans="1:3" x14ac:dyDescent="0.35">
      <c r="A11" t="s">
        <v>29</v>
      </c>
      <c r="B11">
        <f>STDEV(B1:B9)</f>
        <v>5.123475382979794E-2</v>
      </c>
      <c r="C11">
        <f>STDEV(C1:C9)</f>
        <v>0.1855397531527947</v>
      </c>
    </row>
    <row r="12" spans="1:3" x14ac:dyDescent="0.35">
      <c r="A12" t="s">
        <v>30</v>
      </c>
      <c r="B12" t="str">
        <f>ROUND(B10,2)&amp;"±" &amp;ROUND(B11*3,2)</f>
        <v>1.39±0.15</v>
      </c>
      <c r="C12" t="str">
        <f>ROUND(C10,2)&amp;"±" &amp;ROUND(C11*3,2)</f>
        <v>1.9±0.56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B7" sqref="B7"/>
    </sheetView>
  </sheetViews>
  <sheetFormatPr defaultRowHeight="14.5" x14ac:dyDescent="0.35"/>
  <cols>
    <col min="1" max="1" width="28.453125" bestFit="1" customWidth="1"/>
  </cols>
  <sheetData>
    <row r="1" spans="1:5" x14ac:dyDescent="0.35">
      <c r="A1" t="s">
        <v>48</v>
      </c>
      <c r="B1">
        <v>1.38</v>
      </c>
      <c r="C1" t="s">
        <v>49</v>
      </c>
      <c r="D1">
        <f>B1/1000</f>
        <v>1.3799999999999999E-3</v>
      </c>
      <c r="E1" t="s">
        <v>53</v>
      </c>
    </row>
    <row r="2" spans="1:5" x14ac:dyDescent="0.35">
      <c r="A2" t="s">
        <v>51</v>
      </c>
      <c r="B2">
        <f>1.75*PI()*1</f>
        <v>5.497787143782138</v>
      </c>
      <c r="C2" t="s">
        <v>50</v>
      </c>
    </row>
    <row r="3" spans="1:5" x14ac:dyDescent="0.35">
      <c r="A3" t="s">
        <v>52</v>
      </c>
      <c r="B3">
        <f>B2*D1</f>
        <v>7.5869462584193499E-3</v>
      </c>
      <c r="C3" t="s">
        <v>54</v>
      </c>
    </row>
    <row r="4" spans="1:5" x14ac:dyDescent="0.35">
      <c r="A4" t="s">
        <v>59</v>
      </c>
      <c r="B4" t="s">
        <v>58</v>
      </c>
    </row>
    <row r="5" spans="1:5" x14ac:dyDescent="0.35">
      <c r="A5" t="s">
        <v>60</v>
      </c>
      <c r="B5" t="s">
        <v>61</v>
      </c>
    </row>
    <row r="6" spans="1:5" x14ac:dyDescent="0.35">
      <c r="A6" t="s">
        <v>62</v>
      </c>
      <c r="B6" t="s">
        <v>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Data</vt:lpstr>
      <vt:lpstr>DimensionsWksht</vt:lpstr>
      <vt:lpstr>Parameters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</dc:creator>
  <cp:lastModifiedBy>brian</cp:lastModifiedBy>
  <dcterms:created xsi:type="dcterms:W3CDTF">2021-11-18T01:56:01Z</dcterms:created>
  <dcterms:modified xsi:type="dcterms:W3CDTF">2021-11-22T04:26:16Z</dcterms:modified>
</cp:coreProperties>
</file>