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1\"/>
    </mc:Choice>
  </mc:AlternateContent>
  <xr:revisionPtr revIDLastSave="0" documentId="13_ncr:1_{2EC00003-1BC1-44BF-83BC-D4CBAA7DE7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2" sheetId="3" r:id="rId1"/>
    <sheet name="pesele" sheetId="2" r:id="rId2"/>
    <sheet name="Arkusz1" sheetId="1" r:id="rId3"/>
  </sheets>
  <definedNames>
    <definedName name="ExternalData_1" localSheetId="1" hidden="1">pesele!$A$1:$C$495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111" i="2"/>
  <c r="G439" i="2"/>
  <c r="G112" i="2"/>
  <c r="G26" i="2"/>
  <c r="G340" i="2"/>
  <c r="G27" i="2"/>
  <c r="G418" i="2"/>
  <c r="G482" i="2"/>
  <c r="G151" i="2"/>
  <c r="G403" i="2"/>
  <c r="G465" i="2"/>
  <c r="G28" i="2"/>
  <c r="G317" i="2"/>
  <c r="G365" i="2"/>
  <c r="G241" i="2"/>
  <c r="G192" i="2"/>
  <c r="G70" i="2"/>
  <c r="G71" i="2"/>
  <c r="G29" i="2"/>
  <c r="G318" i="2"/>
  <c r="G152" i="2"/>
  <c r="G113" i="2"/>
  <c r="G30" i="2"/>
  <c r="G153" i="2"/>
  <c r="G154" i="2"/>
  <c r="G269" i="2"/>
  <c r="G349" i="2"/>
  <c r="G155" i="2"/>
  <c r="G366" i="2"/>
  <c r="G270" i="2"/>
  <c r="G271" i="2"/>
  <c r="G367" i="2"/>
  <c r="G114" i="2"/>
  <c r="G272" i="2"/>
  <c r="G115" i="2"/>
  <c r="G350" i="2"/>
  <c r="G116" i="2"/>
  <c r="G273" i="2"/>
  <c r="G156" i="2"/>
  <c r="G117" i="2"/>
  <c r="G274" i="2"/>
  <c r="G118" i="2"/>
  <c r="G31" i="2"/>
  <c r="G119" i="2"/>
  <c r="G293" i="2"/>
  <c r="G368" i="2"/>
  <c r="G157" i="2"/>
  <c r="G72" i="2"/>
  <c r="G73" i="2"/>
  <c r="G32" i="2"/>
  <c r="G373" i="2"/>
  <c r="G369" i="2"/>
  <c r="G275" i="2"/>
  <c r="G276" i="2"/>
  <c r="G374" i="2"/>
  <c r="G3" i="2"/>
  <c r="G33" i="2"/>
  <c r="G4" i="2"/>
  <c r="G158" i="2"/>
  <c r="G74" i="2"/>
  <c r="G193" i="2"/>
  <c r="G5" i="2"/>
  <c r="G75" i="2"/>
  <c r="G76" i="2"/>
  <c r="G6" i="2"/>
  <c r="G319" i="2"/>
  <c r="G351" i="2"/>
  <c r="G77" i="2"/>
  <c r="G7" i="2"/>
  <c r="G34" i="2"/>
  <c r="G35" i="2"/>
  <c r="G36" i="2"/>
  <c r="G352" i="2"/>
  <c r="G294" i="2"/>
  <c r="G277" i="2"/>
  <c r="G242" i="2"/>
  <c r="G243" i="2"/>
  <c r="G244" i="2"/>
  <c r="G278" i="2"/>
  <c r="G279" i="2"/>
  <c r="G194" i="2"/>
  <c r="G195" i="2"/>
  <c r="G196" i="2"/>
  <c r="G37" i="2"/>
  <c r="G8" i="2"/>
  <c r="G38" i="2"/>
  <c r="G353" i="2"/>
  <c r="G9" i="2"/>
  <c r="G320" i="2"/>
  <c r="G78" i="2"/>
  <c r="G39" i="2"/>
  <c r="G40" i="2"/>
  <c r="G295" i="2"/>
  <c r="G245" i="2"/>
  <c r="G246" i="2"/>
  <c r="G120" i="2"/>
  <c r="G121" i="2"/>
  <c r="G41" i="2"/>
  <c r="G122" i="2"/>
  <c r="G79" i="2"/>
  <c r="G247" i="2"/>
  <c r="G321" i="2"/>
  <c r="G42" i="2"/>
  <c r="G80" i="2"/>
  <c r="G354" i="2"/>
  <c r="G10" i="2"/>
  <c r="G197" i="2"/>
  <c r="G198" i="2"/>
  <c r="G43" i="2"/>
  <c r="G248" i="2"/>
  <c r="G322" i="2"/>
  <c r="G44" i="2"/>
  <c r="G123" i="2"/>
  <c r="G124" i="2"/>
  <c r="G280" i="2"/>
  <c r="G281" i="2"/>
  <c r="G282" i="2"/>
  <c r="G283" i="2"/>
  <c r="G199" i="2"/>
  <c r="G249" i="2"/>
  <c r="G250" i="2"/>
  <c r="G159" i="2"/>
  <c r="G160" i="2"/>
  <c r="G296" i="2"/>
  <c r="G125" i="2"/>
  <c r="G200" i="2"/>
  <c r="G201" i="2"/>
  <c r="G341" i="2"/>
  <c r="G161" i="2"/>
  <c r="G370" i="2"/>
  <c r="G81" i="2"/>
  <c r="G202" i="2"/>
  <c r="G82" i="2"/>
  <c r="G162" i="2"/>
  <c r="G355" i="2"/>
  <c r="G371" i="2"/>
  <c r="G83" i="2"/>
  <c r="G126" i="2"/>
  <c r="G45" i="2"/>
  <c r="G46" i="2"/>
  <c r="G47" i="2"/>
  <c r="G11" i="2"/>
  <c r="G12" i="2"/>
  <c r="G84" i="2"/>
  <c r="G48" i="2"/>
  <c r="G49" i="2"/>
  <c r="G127" i="2"/>
  <c r="G85" i="2"/>
  <c r="G251" i="2"/>
  <c r="G252" i="2"/>
  <c r="G297" i="2"/>
  <c r="G323" i="2"/>
  <c r="G50" i="2"/>
  <c r="G13" i="2"/>
  <c r="G14" i="2"/>
  <c r="G324" i="2"/>
  <c r="G342" i="2"/>
  <c r="G15" i="2"/>
  <c r="G163" i="2"/>
  <c r="G164" i="2"/>
  <c r="G284" i="2"/>
  <c r="G203" i="2"/>
  <c r="G285" i="2"/>
  <c r="G165" i="2"/>
  <c r="G166" i="2"/>
  <c r="G167" i="2"/>
  <c r="G168" i="2"/>
  <c r="G169" i="2"/>
  <c r="G128" i="2"/>
  <c r="G16" i="2"/>
  <c r="G86" i="2"/>
  <c r="G204" i="2"/>
  <c r="G205" i="2"/>
  <c r="G206" i="2"/>
  <c r="G207" i="2"/>
  <c r="G51" i="2"/>
  <c r="G87" i="2"/>
  <c r="G170" i="2"/>
  <c r="G325" i="2"/>
  <c r="G88" i="2"/>
  <c r="G52" i="2"/>
  <c r="G298" i="2"/>
  <c r="G89" i="2"/>
  <c r="G171" i="2"/>
  <c r="G53" i="2"/>
  <c r="G299" i="2"/>
  <c r="G208" i="2"/>
  <c r="G209" i="2"/>
  <c r="G372" i="2"/>
  <c r="G375" i="2"/>
  <c r="G326" i="2"/>
  <c r="G172" i="2"/>
  <c r="G173" i="2"/>
  <c r="G174" i="2"/>
  <c r="G286" i="2"/>
  <c r="G327" i="2"/>
  <c r="G343" i="2"/>
  <c r="G328" i="2"/>
  <c r="G90" i="2"/>
  <c r="G329" i="2"/>
  <c r="G210" i="2"/>
  <c r="G300" i="2"/>
  <c r="G344" i="2"/>
  <c r="G175" i="2"/>
  <c r="G176" i="2"/>
  <c r="G253" i="2"/>
  <c r="G254" i="2"/>
  <c r="G129" i="2"/>
  <c r="G91" i="2"/>
  <c r="G211" i="2"/>
  <c r="G17" i="2"/>
  <c r="G54" i="2"/>
  <c r="G55" i="2"/>
  <c r="G356" i="2"/>
  <c r="G18" i="2"/>
  <c r="G56" i="2"/>
  <c r="G177" i="2"/>
  <c r="G301" i="2"/>
  <c r="G19" i="2"/>
  <c r="G92" i="2"/>
  <c r="G93" i="2"/>
  <c r="G330" i="2"/>
  <c r="G94" i="2"/>
  <c r="G357" i="2"/>
  <c r="G57" i="2"/>
  <c r="G255" i="2"/>
  <c r="G256" i="2"/>
  <c r="G331" i="2"/>
  <c r="G332" i="2"/>
  <c r="G333" i="2"/>
  <c r="G130" i="2"/>
  <c r="G212" i="2"/>
  <c r="G213" i="2"/>
  <c r="G214" i="2"/>
  <c r="G215" i="2"/>
  <c r="G334" i="2"/>
  <c r="G95" i="2"/>
  <c r="G302" i="2"/>
  <c r="G303" i="2"/>
  <c r="G96" i="2"/>
  <c r="G97" i="2"/>
  <c r="G345" i="2"/>
  <c r="G131" i="2"/>
  <c r="G287" i="2"/>
  <c r="G304" i="2"/>
  <c r="G20" i="2"/>
  <c r="G132" i="2"/>
  <c r="G21" i="2"/>
  <c r="G216" i="2"/>
  <c r="G178" i="2"/>
  <c r="G58" i="2"/>
  <c r="G257" i="2"/>
  <c r="G258" i="2"/>
  <c r="G22" i="2"/>
  <c r="G217" i="2"/>
  <c r="G218" i="2"/>
  <c r="G335" i="2"/>
  <c r="G133" i="2"/>
  <c r="G134" i="2"/>
  <c r="G179" i="2"/>
  <c r="G180" i="2"/>
  <c r="G135" i="2"/>
  <c r="G136" i="2"/>
  <c r="G137" i="2"/>
  <c r="G305" i="2"/>
  <c r="G219" i="2"/>
  <c r="G59" i="2"/>
  <c r="G60" i="2"/>
  <c r="G61" i="2"/>
  <c r="G259" i="2"/>
  <c r="G358" i="2"/>
  <c r="G260" i="2"/>
  <c r="G288" i="2"/>
  <c r="G306" i="2"/>
  <c r="G138" i="2"/>
  <c r="G139" i="2"/>
  <c r="G307" i="2"/>
  <c r="G140" i="2"/>
  <c r="G181" i="2"/>
  <c r="G261" i="2"/>
  <c r="G62" i="2"/>
  <c r="G182" i="2"/>
  <c r="G289" i="2"/>
  <c r="G308" i="2"/>
  <c r="G141" i="2"/>
  <c r="G220" i="2"/>
  <c r="G221" i="2"/>
  <c r="G222" i="2"/>
  <c r="G223" i="2"/>
  <c r="G183" i="2"/>
  <c r="G309" i="2"/>
  <c r="G98" i="2"/>
  <c r="G99" i="2"/>
  <c r="G142" i="2"/>
  <c r="G310" i="2"/>
  <c r="G346" i="2"/>
  <c r="G224" i="2"/>
  <c r="G23" i="2"/>
  <c r="G24" i="2"/>
  <c r="G359" i="2"/>
  <c r="G63" i="2"/>
  <c r="G311" i="2"/>
  <c r="G225" i="2"/>
  <c r="G336" i="2"/>
  <c r="G226" i="2"/>
  <c r="G227" i="2"/>
  <c r="G228" i="2"/>
  <c r="G312" i="2"/>
  <c r="G143" i="2"/>
  <c r="G144" i="2"/>
  <c r="G100" i="2"/>
  <c r="G101" i="2"/>
  <c r="G102" i="2"/>
  <c r="G103" i="2"/>
  <c r="G313" i="2"/>
  <c r="G64" i="2"/>
  <c r="G229" i="2"/>
  <c r="G65" i="2"/>
  <c r="G290" i="2"/>
  <c r="G66" i="2"/>
  <c r="G291" i="2"/>
  <c r="G360" i="2"/>
  <c r="G262" i="2"/>
  <c r="G230" i="2"/>
  <c r="G145" i="2"/>
  <c r="G146" i="2"/>
  <c r="G231" i="2"/>
  <c r="G147" i="2"/>
  <c r="G148" i="2"/>
  <c r="G149" i="2"/>
  <c r="G263" i="2"/>
  <c r="G264" i="2"/>
  <c r="G337" i="2"/>
  <c r="G104" i="2"/>
  <c r="G105" i="2"/>
  <c r="G265" i="2"/>
  <c r="G106" i="2"/>
  <c r="G67" i="2"/>
  <c r="G232" i="2"/>
  <c r="G107" i="2"/>
  <c r="G108" i="2"/>
  <c r="G233" i="2"/>
  <c r="G234" i="2"/>
  <c r="G109" i="2"/>
  <c r="G235" i="2"/>
  <c r="G236" i="2"/>
  <c r="G292" i="2"/>
  <c r="G338" i="2"/>
  <c r="G184" i="2"/>
  <c r="G185" i="2"/>
  <c r="G186" i="2"/>
  <c r="G187" i="2"/>
  <c r="G188" i="2"/>
  <c r="G189" i="2"/>
  <c r="G150" i="2"/>
  <c r="G237" i="2"/>
  <c r="G361" i="2"/>
  <c r="G362" i="2"/>
  <c r="G399" i="2"/>
  <c r="G421" i="2"/>
  <c r="G447" i="2"/>
  <c r="G425" i="2"/>
  <c r="G409" i="2"/>
  <c r="G266" i="2"/>
  <c r="G493" i="2"/>
  <c r="G401" i="2"/>
  <c r="G422" i="2"/>
  <c r="G267" i="2"/>
  <c r="G389" i="2"/>
  <c r="G431" i="2"/>
  <c r="G435" i="2"/>
  <c r="G110" i="2"/>
  <c r="G470" i="2"/>
  <c r="G473" i="2"/>
  <c r="G400" i="2"/>
  <c r="G445" i="2"/>
  <c r="G476" i="2"/>
  <c r="G453" i="2"/>
  <c r="G427" i="2"/>
  <c r="G383" i="2"/>
  <c r="G474" i="2"/>
  <c r="G443" i="2"/>
  <c r="G314" i="2"/>
  <c r="G478" i="2"/>
  <c r="G424" i="2"/>
  <c r="G68" i="2"/>
  <c r="G380" i="2"/>
  <c r="G430" i="2"/>
  <c r="G479" i="2"/>
  <c r="G426" i="2"/>
  <c r="G468" i="2"/>
  <c r="G376" i="2"/>
  <c r="G417" i="2"/>
  <c r="G450" i="2"/>
  <c r="G461" i="2"/>
  <c r="G363" i="2"/>
  <c r="G412" i="2"/>
  <c r="G414" i="2"/>
  <c r="G379" i="2"/>
  <c r="G387" i="2"/>
  <c r="G449" i="2"/>
  <c r="G428" i="2"/>
  <c r="G454" i="2"/>
  <c r="G487" i="2"/>
  <c r="G483" i="2"/>
  <c r="G429" i="2"/>
  <c r="G347" i="2"/>
  <c r="G452" i="2"/>
  <c r="G432" i="2"/>
  <c r="G491" i="2"/>
  <c r="G494" i="2"/>
  <c r="G446" i="2"/>
  <c r="G25" i="2"/>
  <c r="G390" i="2"/>
  <c r="G415" i="2"/>
  <c r="G462" i="2"/>
  <c r="G315" i="2"/>
  <c r="G463" i="2"/>
  <c r="G268" i="2"/>
  <c r="G433" i="2"/>
  <c r="G238" i="2"/>
  <c r="G495" i="2"/>
  <c r="G423" i="2"/>
  <c r="G444" i="2"/>
  <c r="G469" i="2"/>
  <c r="G419" i="2"/>
  <c r="G464" i="2"/>
  <c r="G377" i="2"/>
  <c r="G408" i="2"/>
  <c r="G471" i="2"/>
  <c r="G475" i="2"/>
  <c r="G436" i="2"/>
  <c r="G388" i="2"/>
  <c r="G410" i="2"/>
  <c r="G448" i="2"/>
  <c r="G348" i="2"/>
  <c r="G413" i="2"/>
  <c r="G381" i="2"/>
  <c r="G411" i="2"/>
  <c r="G484" i="2"/>
  <c r="G485" i="2"/>
  <c r="G455" i="2"/>
  <c r="G398" i="2"/>
  <c r="G441" i="2"/>
  <c r="G239" i="2"/>
  <c r="G456" i="2"/>
  <c r="G488" i="2"/>
  <c r="G364" i="2"/>
  <c r="G392" i="2"/>
  <c r="G394" i="2"/>
  <c r="G404" i="2"/>
  <c r="G405" i="2"/>
  <c r="G489" i="2"/>
  <c r="G437" i="2"/>
  <c r="G386" i="2"/>
  <c r="G190" i="2"/>
  <c r="G378" i="2"/>
  <c r="G69" i="2"/>
  <c r="G395" i="2"/>
  <c r="G486" i="2"/>
  <c r="G434" i="2"/>
  <c r="G481" i="2"/>
  <c r="G402" i="2"/>
  <c r="G391" i="2"/>
  <c r="G459" i="2"/>
  <c r="G393" i="2"/>
  <c r="G438" i="2"/>
  <c r="G442" i="2"/>
  <c r="G492" i="2"/>
  <c r="G457" i="2"/>
  <c r="G406" i="2"/>
  <c r="G466" i="2"/>
  <c r="G240" i="2"/>
  <c r="G396" i="2"/>
  <c r="G451" i="2"/>
  <c r="G397" i="2"/>
  <c r="G384" i="2"/>
  <c r="G416" i="2"/>
  <c r="G467" i="2"/>
  <c r="G490" i="2"/>
  <c r="G407" i="2"/>
  <c r="G382" i="2"/>
  <c r="G458" i="2"/>
  <c r="G316" i="2"/>
  <c r="G460" i="2"/>
  <c r="G480" i="2"/>
  <c r="G472" i="2"/>
  <c r="G440" i="2"/>
  <c r="G420" i="2"/>
  <c r="G385" i="2"/>
  <c r="G191" i="2"/>
  <c r="G477" i="2"/>
  <c r="G339" i="2"/>
  <c r="J151" i="2"/>
  <c r="J403" i="2"/>
  <c r="J465" i="2"/>
  <c r="J28" i="2"/>
  <c r="J317" i="2"/>
  <c r="J365" i="2"/>
  <c r="J241" i="2"/>
  <c r="J192" i="2"/>
  <c r="J70" i="2"/>
  <c r="J71" i="2"/>
  <c r="J29" i="2"/>
  <c r="J318" i="2"/>
  <c r="J152" i="2"/>
  <c r="J113" i="2"/>
  <c r="J30" i="2"/>
  <c r="J153" i="2"/>
  <c r="J154" i="2"/>
  <c r="J269" i="2"/>
  <c r="J349" i="2"/>
  <c r="J155" i="2"/>
  <c r="J366" i="2"/>
  <c r="J270" i="2"/>
  <c r="J271" i="2"/>
  <c r="J367" i="2"/>
  <c r="J114" i="2"/>
  <c r="J272" i="2"/>
  <c r="J115" i="2"/>
  <c r="J350" i="2"/>
  <c r="J116" i="2"/>
  <c r="J273" i="2"/>
  <c r="J156" i="2"/>
  <c r="J117" i="2"/>
  <c r="J274" i="2"/>
  <c r="J118" i="2"/>
  <c r="J31" i="2"/>
  <c r="J119" i="2"/>
  <c r="J293" i="2"/>
  <c r="J368" i="2"/>
  <c r="J157" i="2"/>
  <c r="J72" i="2"/>
  <c r="J73" i="2"/>
  <c r="J32" i="2"/>
  <c r="J373" i="2"/>
  <c r="J369" i="2"/>
  <c r="J275" i="2"/>
  <c r="J276" i="2"/>
  <c r="J374" i="2"/>
  <c r="J3" i="2"/>
  <c r="J33" i="2"/>
  <c r="J4" i="2"/>
  <c r="J158" i="2"/>
  <c r="J74" i="2"/>
  <c r="J193" i="2"/>
  <c r="J5" i="2"/>
  <c r="J75" i="2"/>
  <c r="J76" i="2"/>
  <c r="J6" i="2"/>
  <c r="J319" i="2"/>
  <c r="J351" i="2"/>
  <c r="J77" i="2"/>
  <c r="J7" i="2"/>
  <c r="J34" i="2"/>
  <c r="J35" i="2"/>
  <c r="J36" i="2"/>
  <c r="J352" i="2"/>
  <c r="J294" i="2"/>
  <c r="J277" i="2"/>
  <c r="J242" i="2"/>
  <c r="J243" i="2"/>
  <c r="J244" i="2"/>
  <c r="J278" i="2"/>
  <c r="J279" i="2"/>
  <c r="J194" i="2"/>
  <c r="J195" i="2"/>
  <c r="J196" i="2"/>
  <c r="J37" i="2"/>
  <c r="J8" i="2"/>
  <c r="J38" i="2"/>
  <c r="J353" i="2"/>
  <c r="J9" i="2"/>
  <c r="J112" i="2"/>
  <c r="J320" i="2"/>
  <c r="J78" i="2"/>
  <c r="J39" i="2"/>
  <c r="J40" i="2"/>
  <c r="J295" i="2"/>
  <c r="J245" i="2"/>
  <c r="J246" i="2"/>
  <c r="J120" i="2"/>
  <c r="J121" i="2"/>
  <c r="J41" i="2"/>
  <c r="J26" i="2"/>
  <c r="J122" i="2"/>
  <c r="J79" i="2"/>
  <c r="J247" i="2"/>
  <c r="J321" i="2"/>
  <c r="J42" i="2"/>
  <c r="J80" i="2"/>
  <c r="J354" i="2"/>
  <c r="J10" i="2"/>
  <c r="J197" i="2"/>
  <c r="J198" i="2"/>
  <c r="J43" i="2"/>
  <c r="J248" i="2"/>
  <c r="J322" i="2"/>
  <c r="J44" i="2"/>
  <c r="J123" i="2"/>
  <c r="J124" i="2"/>
  <c r="J280" i="2"/>
  <c r="J281" i="2"/>
  <c r="J282" i="2"/>
  <c r="J283" i="2"/>
  <c r="J199" i="2"/>
  <c r="J249" i="2"/>
  <c r="J250" i="2"/>
  <c r="J159" i="2"/>
  <c r="J160" i="2"/>
  <c r="J296" i="2"/>
  <c r="J125" i="2"/>
  <c r="J200" i="2"/>
  <c r="J201" i="2"/>
  <c r="J341" i="2"/>
  <c r="J161" i="2"/>
  <c r="J370" i="2"/>
  <c r="J81" i="2"/>
  <c r="J202" i="2"/>
  <c r="J82" i="2"/>
  <c r="J162" i="2"/>
  <c r="J355" i="2"/>
  <c r="J371" i="2"/>
  <c r="J83" i="2"/>
  <c r="J126" i="2"/>
  <c r="J45" i="2"/>
  <c r="J46" i="2"/>
  <c r="J47" i="2"/>
  <c r="J2" i="2"/>
  <c r="J11" i="2"/>
  <c r="J12" i="2"/>
  <c r="J84" i="2"/>
  <c r="J48" i="2"/>
  <c r="J49" i="2"/>
  <c r="J127" i="2"/>
  <c r="J85" i="2"/>
  <c r="J251" i="2"/>
  <c r="J252" i="2"/>
  <c r="J297" i="2"/>
  <c r="J323" i="2"/>
  <c r="J50" i="2"/>
  <c r="J13" i="2"/>
  <c r="J14" i="2"/>
  <c r="J324" i="2"/>
  <c r="J342" i="2"/>
  <c r="J15" i="2"/>
  <c r="J163" i="2"/>
  <c r="J164" i="2"/>
  <c r="J284" i="2"/>
  <c r="J203" i="2"/>
  <c r="J285" i="2"/>
  <c r="J165" i="2"/>
  <c r="J166" i="2"/>
  <c r="J167" i="2"/>
  <c r="J168" i="2"/>
  <c r="J169" i="2"/>
  <c r="J128" i="2"/>
  <c r="J16" i="2"/>
  <c r="J86" i="2"/>
  <c r="J204" i="2"/>
  <c r="J205" i="2"/>
  <c r="J206" i="2"/>
  <c r="J207" i="2"/>
  <c r="J51" i="2"/>
  <c r="J87" i="2"/>
  <c r="J170" i="2"/>
  <c r="J325" i="2"/>
  <c r="J88" i="2"/>
  <c r="J52" i="2"/>
  <c r="J298" i="2"/>
  <c r="J89" i="2"/>
  <c r="J171" i="2"/>
  <c r="J53" i="2"/>
  <c r="J299" i="2"/>
  <c r="J208" i="2"/>
  <c r="J209" i="2"/>
  <c r="J372" i="2"/>
  <c r="J375" i="2"/>
  <c r="J326" i="2"/>
  <c r="J172" i="2"/>
  <c r="J173" i="2"/>
  <c r="J174" i="2"/>
  <c r="J286" i="2"/>
  <c r="J327" i="2"/>
  <c r="J343" i="2"/>
  <c r="J328" i="2"/>
  <c r="J90" i="2"/>
  <c r="J329" i="2"/>
  <c r="J210" i="2"/>
  <c r="J300" i="2"/>
  <c r="J344" i="2"/>
  <c r="J175" i="2"/>
  <c r="J176" i="2"/>
  <c r="J253" i="2"/>
  <c r="J254" i="2"/>
  <c r="J129" i="2"/>
  <c r="J91" i="2"/>
  <c r="J211" i="2"/>
  <c r="J17" i="2"/>
  <c r="J54" i="2"/>
  <c r="J55" i="2"/>
  <c r="J356" i="2"/>
  <c r="J18" i="2"/>
  <c r="J56" i="2"/>
  <c r="J177" i="2"/>
  <c r="J301" i="2"/>
  <c r="J19" i="2"/>
  <c r="J92" i="2"/>
  <c r="J93" i="2"/>
  <c r="J330" i="2"/>
  <c r="J94" i="2"/>
  <c r="J357" i="2"/>
  <c r="J57" i="2"/>
  <c r="J255" i="2"/>
  <c r="J256" i="2"/>
  <c r="J331" i="2"/>
  <c r="J332" i="2"/>
  <c r="J333" i="2"/>
  <c r="J130" i="2"/>
  <c r="J212" i="2"/>
  <c r="J213" i="2"/>
  <c r="J214" i="2"/>
  <c r="J215" i="2"/>
  <c r="J334" i="2"/>
  <c r="J95" i="2"/>
  <c r="J302" i="2"/>
  <c r="J303" i="2"/>
  <c r="J96" i="2"/>
  <c r="J97" i="2"/>
  <c r="J345" i="2"/>
  <c r="J131" i="2"/>
  <c r="J287" i="2"/>
  <c r="J304" i="2"/>
  <c r="J20" i="2"/>
  <c r="J132" i="2"/>
  <c r="J21" i="2"/>
  <c r="J216" i="2"/>
  <c r="J178" i="2"/>
  <c r="J58" i="2"/>
  <c r="J257" i="2"/>
  <c r="J258" i="2"/>
  <c r="J22" i="2"/>
  <c r="J217" i="2"/>
  <c r="J218" i="2"/>
  <c r="J335" i="2"/>
  <c r="J133" i="2"/>
  <c r="J134" i="2"/>
  <c r="J179" i="2"/>
  <c r="J180" i="2"/>
  <c r="J135" i="2"/>
  <c r="J136" i="2"/>
  <c r="J137" i="2"/>
  <c r="J305" i="2"/>
  <c r="J340" i="2"/>
  <c r="J219" i="2"/>
  <c r="J59" i="2"/>
  <c r="J60" i="2"/>
  <c r="J61" i="2"/>
  <c r="J259" i="2"/>
  <c r="J358" i="2"/>
  <c r="J260" i="2"/>
  <c r="J288" i="2"/>
  <c r="J306" i="2"/>
  <c r="J138" i="2"/>
  <c r="J139" i="2"/>
  <c r="J307" i="2"/>
  <c r="J140" i="2"/>
  <c r="J181" i="2"/>
  <c r="J261" i="2"/>
  <c r="J62" i="2"/>
  <c r="J182" i="2"/>
  <c r="J289" i="2"/>
  <c r="J308" i="2"/>
  <c r="J141" i="2"/>
  <c r="J220" i="2"/>
  <c r="J221" i="2"/>
  <c r="J222" i="2"/>
  <c r="J223" i="2"/>
  <c r="J183" i="2"/>
  <c r="J309" i="2"/>
  <c r="J98" i="2"/>
  <c r="J99" i="2"/>
  <c r="J142" i="2"/>
  <c r="J111" i="2"/>
  <c r="J310" i="2"/>
  <c r="J346" i="2"/>
  <c r="J224" i="2"/>
  <c r="J23" i="2"/>
  <c r="J24" i="2"/>
  <c r="J359" i="2"/>
  <c r="J63" i="2"/>
  <c r="J311" i="2"/>
  <c r="J225" i="2"/>
  <c r="J336" i="2"/>
  <c r="J226" i="2"/>
  <c r="J227" i="2"/>
  <c r="J228" i="2"/>
  <c r="J312" i="2"/>
  <c r="J143" i="2"/>
  <c r="J144" i="2"/>
  <c r="J100" i="2"/>
  <c r="J101" i="2"/>
  <c r="J102" i="2"/>
  <c r="J103" i="2"/>
  <c r="J313" i="2"/>
  <c r="J64" i="2"/>
  <c r="J229" i="2"/>
  <c r="J65" i="2"/>
  <c r="J290" i="2"/>
  <c r="J66" i="2"/>
  <c r="J27" i="2"/>
  <c r="J291" i="2"/>
  <c r="J360" i="2"/>
  <c r="J262" i="2"/>
  <c r="J230" i="2"/>
  <c r="J145" i="2"/>
  <c r="J146" i="2"/>
  <c r="J231" i="2"/>
  <c r="J147" i="2"/>
  <c r="J148" i="2"/>
  <c r="J149" i="2"/>
  <c r="J263" i="2"/>
  <c r="J264" i="2"/>
  <c r="J337" i="2"/>
  <c r="J104" i="2"/>
  <c r="J105" i="2"/>
  <c r="J265" i="2"/>
  <c r="J106" i="2"/>
  <c r="J67" i="2"/>
  <c r="J232" i="2"/>
  <c r="J107" i="2"/>
  <c r="J108" i="2"/>
  <c r="J233" i="2"/>
  <c r="J234" i="2"/>
  <c r="J109" i="2"/>
  <c r="J235" i="2"/>
  <c r="J236" i="2"/>
  <c r="J292" i="2"/>
  <c r="J338" i="2"/>
  <c r="J184" i="2"/>
  <c r="J185" i="2"/>
  <c r="J186" i="2"/>
  <c r="J187" i="2"/>
  <c r="J188" i="2"/>
  <c r="J189" i="2"/>
  <c r="J150" i="2"/>
  <c r="J237" i="2"/>
  <c r="J361" i="2"/>
  <c r="J362" i="2"/>
  <c r="J399" i="2"/>
  <c r="J421" i="2"/>
  <c r="J447" i="2"/>
  <c r="J425" i="2"/>
  <c r="J409" i="2"/>
  <c r="J266" i="2"/>
  <c r="J493" i="2"/>
  <c r="J401" i="2"/>
  <c r="J422" i="2"/>
  <c r="J267" i="2"/>
  <c r="J389" i="2"/>
  <c r="J431" i="2"/>
  <c r="J435" i="2"/>
  <c r="J110" i="2"/>
  <c r="J470" i="2"/>
  <c r="J418" i="2"/>
  <c r="J473" i="2"/>
  <c r="J400" i="2"/>
  <c r="J445" i="2"/>
  <c r="J476" i="2"/>
  <c r="J453" i="2"/>
  <c r="J427" i="2"/>
  <c r="J383" i="2"/>
  <c r="J474" i="2"/>
  <c r="J443" i="2"/>
  <c r="J314" i="2"/>
  <c r="J478" i="2"/>
  <c r="J424" i="2"/>
  <c r="J68" i="2"/>
  <c r="J380" i="2"/>
  <c r="J430" i="2"/>
  <c r="J479" i="2"/>
  <c r="J426" i="2"/>
  <c r="J468" i="2"/>
  <c r="J376" i="2"/>
  <c r="J482" i="2"/>
  <c r="J417" i="2"/>
  <c r="J450" i="2"/>
  <c r="J461" i="2"/>
  <c r="J363" i="2"/>
  <c r="J439" i="2"/>
  <c r="J412" i="2"/>
  <c r="J414" i="2"/>
  <c r="J379" i="2"/>
  <c r="J387" i="2"/>
  <c r="J449" i="2"/>
  <c r="J428" i="2"/>
  <c r="J454" i="2"/>
  <c r="J487" i="2"/>
  <c r="J483" i="2"/>
  <c r="J429" i="2"/>
  <c r="J347" i="2"/>
  <c r="J452" i="2"/>
  <c r="J432" i="2"/>
  <c r="J491" i="2"/>
  <c r="J494" i="2"/>
  <c r="J446" i="2"/>
  <c r="J25" i="2"/>
  <c r="J390" i="2"/>
  <c r="J415" i="2"/>
  <c r="J462" i="2"/>
  <c r="J315" i="2"/>
  <c r="J463" i="2"/>
  <c r="J268" i="2"/>
  <c r="J433" i="2"/>
  <c r="J238" i="2"/>
  <c r="J495" i="2"/>
  <c r="J423" i="2"/>
  <c r="J444" i="2"/>
  <c r="J469" i="2"/>
  <c r="J419" i="2"/>
  <c r="J464" i="2"/>
  <c r="J377" i="2"/>
  <c r="J408" i="2"/>
  <c r="J471" i="2"/>
  <c r="J475" i="2"/>
  <c r="J436" i="2"/>
  <c r="J388" i="2"/>
  <c r="J410" i="2"/>
  <c r="J448" i="2"/>
  <c r="J348" i="2"/>
  <c r="J413" i="2"/>
  <c r="J381" i="2"/>
  <c r="J411" i="2"/>
  <c r="J484" i="2"/>
  <c r="J485" i="2"/>
  <c r="J455" i="2"/>
  <c r="J398" i="2"/>
  <c r="J441" i="2"/>
  <c r="J239" i="2"/>
  <c r="J456" i="2"/>
  <c r="J488" i="2"/>
  <c r="J364" i="2"/>
  <c r="J392" i="2"/>
  <c r="J394" i="2"/>
  <c r="J404" i="2"/>
  <c r="J405" i="2"/>
  <c r="J489" i="2"/>
  <c r="J437" i="2"/>
  <c r="J386" i="2"/>
  <c r="J190" i="2"/>
  <c r="J378" i="2"/>
  <c r="J69" i="2"/>
  <c r="J395" i="2"/>
  <c r="J486" i="2"/>
  <c r="J434" i="2"/>
  <c r="J481" i="2"/>
  <c r="J402" i="2"/>
  <c r="J391" i="2"/>
  <c r="J459" i="2"/>
  <c r="J393" i="2"/>
  <c r="J438" i="2"/>
  <c r="J442" i="2"/>
  <c r="J492" i="2"/>
  <c r="J457" i="2"/>
  <c r="J406" i="2"/>
  <c r="J466" i="2"/>
  <c r="J240" i="2"/>
  <c r="J396" i="2"/>
  <c r="J451" i="2"/>
  <c r="J397" i="2"/>
  <c r="J384" i="2"/>
  <c r="J416" i="2"/>
  <c r="J467" i="2"/>
  <c r="J490" i="2"/>
  <c r="J407" i="2"/>
  <c r="J382" i="2"/>
  <c r="J458" i="2"/>
  <c r="J316" i="2"/>
  <c r="J460" i="2"/>
  <c r="J480" i="2"/>
  <c r="J472" i="2"/>
  <c r="J440" i="2"/>
  <c r="J420" i="2"/>
  <c r="J385" i="2"/>
  <c r="J191" i="2"/>
  <c r="J477" i="2"/>
  <c r="K477" i="2" s="1"/>
  <c r="J339" i="2"/>
  <c r="H28" i="2"/>
  <c r="I28" i="2" s="1"/>
  <c r="H317" i="2"/>
  <c r="I317" i="2" s="1"/>
  <c r="H365" i="2"/>
  <c r="I365" i="2" s="1"/>
  <c r="H241" i="2"/>
  <c r="I241" i="2" s="1"/>
  <c r="H192" i="2"/>
  <c r="I192" i="2" s="1"/>
  <c r="H70" i="2"/>
  <c r="I70" i="2" s="1"/>
  <c r="H71" i="2"/>
  <c r="I71" i="2" s="1"/>
  <c r="H29" i="2"/>
  <c r="I29" i="2" s="1"/>
  <c r="H318" i="2"/>
  <c r="I318" i="2" s="1"/>
  <c r="H152" i="2"/>
  <c r="I152" i="2" s="1"/>
  <c r="H113" i="2"/>
  <c r="I113" i="2" s="1"/>
  <c r="H30" i="2"/>
  <c r="I30" i="2" s="1"/>
  <c r="H153" i="2"/>
  <c r="I153" i="2" s="1"/>
  <c r="H154" i="2"/>
  <c r="I154" i="2" s="1"/>
  <c r="H269" i="2"/>
  <c r="I269" i="2" s="1"/>
  <c r="H349" i="2"/>
  <c r="I349" i="2" s="1"/>
  <c r="H155" i="2"/>
  <c r="I155" i="2" s="1"/>
  <c r="H366" i="2"/>
  <c r="I366" i="2" s="1"/>
  <c r="H270" i="2"/>
  <c r="I270" i="2" s="1"/>
  <c r="H271" i="2"/>
  <c r="I271" i="2" s="1"/>
  <c r="H367" i="2"/>
  <c r="I367" i="2" s="1"/>
  <c r="H114" i="2"/>
  <c r="I114" i="2" s="1"/>
  <c r="H272" i="2"/>
  <c r="I272" i="2" s="1"/>
  <c r="H115" i="2"/>
  <c r="I115" i="2" s="1"/>
  <c r="H350" i="2"/>
  <c r="I350" i="2" s="1"/>
  <c r="H116" i="2"/>
  <c r="I116" i="2" s="1"/>
  <c r="H273" i="2"/>
  <c r="I273" i="2" s="1"/>
  <c r="H156" i="2"/>
  <c r="I156" i="2" s="1"/>
  <c r="H117" i="2"/>
  <c r="I117" i="2" s="1"/>
  <c r="H274" i="2"/>
  <c r="I274" i="2" s="1"/>
  <c r="H118" i="2"/>
  <c r="I118" i="2" s="1"/>
  <c r="H31" i="2"/>
  <c r="I31" i="2" s="1"/>
  <c r="H119" i="2"/>
  <c r="I119" i="2" s="1"/>
  <c r="H293" i="2"/>
  <c r="I293" i="2" s="1"/>
  <c r="H368" i="2"/>
  <c r="I368" i="2" s="1"/>
  <c r="H157" i="2"/>
  <c r="I157" i="2" s="1"/>
  <c r="H72" i="2"/>
  <c r="I72" i="2" s="1"/>
  <c r="H73" i="2"/>
  <c r="I73" i="2" s="1"/>
  <c r="H32" i="2"/>
  <c r="I32" i="2" s="1"/>
  <c r="H373" i="2"/>
  <c r="I373" i="2" s="1"/>
  <c r="H369" i="2"/>
  <c r="I369" i="2" s="1"/>
  <c r="H275" i="2"/>
  <c r="I275" i="2" s="1"/>
  <c r="H276" i="2"/>
  <c r="I276" i="2" s="1"/>
  <c r="H374" i="2"/>
  <c r="I374" i="2" s="1"/>
  <c r="H3" i="2"/>
  <c r="I3" i="2" s="1"/>
  <c r="H33" i="2"/>
  <c r="I33" i="2" s="1"/>
  <c r="H4" i="2"/>
  <c r="I4" i="2" s="1"/>
  <c r="H158" i="2"/>
  <c r="I158" i="2" s="1"/>
  <c r="H74" i="2"/>
  <c r="I74" i="2" s="1"/>
  <c r="H193" i="2"/>
  <c r="I193" i="2" s="1"/>
  <c r="H5" i="2"/>
  <c r="I5" i="2" s="1"/>
  <c r="H75" i="2"/>
  <c r="I75" i="2" s="1"/>
  <c r="H76" i="2"/>
  <c r="I76" i="2" s="1"/>
  <c r="H6" i="2"/>
  <c r="I6" i="2" s="1"/>
  <c r="H319" i="2"/>
  <c r="I319" i="2" s="1"/>
  <c r="H351" i="2"/>
  <c r="I351" i="2" s="1"/>
  <c r="H77" i="2"/>
  <c r="I77" i="2" s="1"/>
  <c r="H7" i="2"/>
  <c r="I7" i="2" s="1"/>
  <c r="H34" i="2"/>
  <c r="I34" i="2" s="1"/>
  <c r="H35" i="2"/>
  <c r="I35" i="2" s="1"/>
  <c r="H36" i="2"/>
  <c r="I36" i="2" s="1"/>
  <c r="H352" i="2"/>
  <c r="I352" i="2" s="1"/>
  <c r="H294" i="2"/>
  <c r="I294" i="2" s="1"/>
  <c r="H277" i="2"/>
  <c r="I277" i="2" s="1"/>
  <c r="H242" i="2"/>
  <c r="I242" i="2" s="1"/>
  <c r="H243" i="2"/>
  <c r="I243" i="2" s="1"/>
  <c r="H244" i="2"/>
  <c r="I244" i="2" s="1"/>
  <c r="H278" i="2"/>
  <c r="I278" i="2" s="1"/>
  <c r="H279" i="2"/>
  <c r="I279" i="2" s="1"/>
  <c r="H194" i="2"/>
  <c r="I194" i="2" s="1"/>
  <c r="H195" i="2"/>
  <c r="I195" i="2" s="1"/>
  <c r="H196" i="2"/>
  <c r="I196" i="2" s="1"/>
  <c r="H37" i="2"/>
  <c r="I37" i="2" s="1"/>
  <c r="H8" i="2"/>
  <c r="I8" i="2" s="1"/>
  <c r="H38" i="2"/>
  <c r="I38" i="2" s="1"/>
  <c r="H353" i="2"/>
  <c r="I353" i="2" s="1"/>
  <c r="H9" i="2"/>
  <c r="I9" i="2" s="1"/>
  <c r="H112" i="2"/>
  <c r="I112" i="2" s="1"/>
  <c r="H320" i="2"/>
  <c r="I320" i="2" s="1"/>
  <c r="H78" i="2"/>
  <c r="I78" i="2" s="1"/>
  <c r="H39" i="2"/>
  <c r="I39" i="2" s="1"/>
  <c r="H40" i="2"/>
  <c r="I40" i="2" s="1"/>
  <c r="H295" i="2"/>
  <c r="I295" i="2" s="1"/>
  <c r="H245" i="2"/>
  <c r="I245" i="2" s="1"/>
  <c r="H246" i="2"/>
  <c r="I246" i="2" s="1"/>
  <c r="H120" i="2"/>
  <c r="I120" i="2" s="1"/>
  <c r="H121" i="2"/>
  <c r="I121" i="2" s="1"/>
  <c r="H41" i="2"/>
  <c r="I41" i="2" s="1"/>
  <c r="H26" i="2"/>
  <c r="I26" i="2" s="1"/>
  <c r="H122" i="2"/>
  <c r="I122" i="2" s="1"/>
  <c r="H79" i="2"/>
  <c r="I79" i="2" s="1"/>
  <c r="H247" i="2"/>
  <c r="I247" i="2" s="1"/>
  <c r="H321" i="2"/>
  <c r="I321" i="2" s="1"/>
  <c r="H42" i="2"/>
  <c r="I42" i="2" s="1"/>
  <c r="H80" i="2"/>
  <c r="I80" i="2" s="1"/>
  <c r="H354" i="2"/>
  <c r="I354" i="2" s="1"/>
  <c r="H10" i="2"/>
  <c r="I10" i="2" s="1"/>
  <c r="H197" i="2"/>
  <c r="I197" i="2" s="1"/>
  <c r="H198" i="2"/>
  <c r="I198" i="2" s="1"/>
  <c r="H43" i="2"/>
  <c r="I43" i="2" s="1"/>
  <c r="H248" i="2"/>
  <c r="I248" i="2" s="1"/>
  <c r="H322" i="2"/>
  <c r="I322" i="2" s="1"/>
  <c r="H44" i="2"/>
  <c r="I44" i="2" s="1"/>
  <c r="H123" i="2"/>
  <c r="I123" i="2" s="1"/>
  <c r="H124" i="2"/>
  <c r="I124" i="2" s="1"/>
  <c r="H280" i="2"/>
  <c r="I280" i="2" s="1"/>
  <c r="H281" i="2"/>
  <c r="I281" i="2" s="1"/>
  <c r="H282" i="2"/>
  <c r="I282" i="2" s="1"/>
  <c r="H283" i="2"/>
  <c r="I283" i="2" s="1"/>
  <c r="H199" i="2"/>
  <c r="I199" i="2" s="1"/>
  <c r="H249" i="2"/>
  <c r="I249" i="2" s="1"/>
  <c r="H250" i="2"/>
  <c r="I250" i="2" s="1"/>
  <c r="H159" i="2"/>
  <c r="I159" i="2" s="1"/>
  <c r="H160" i="2"/>
  <c r="I160" i="2" s="1"/>
  <c r="H296" i="2"/>
  <c r="I296" i="2" s="1"/>
  <c r="H125" i="2"/>
  <c r="I125" i="2" s="1"/>
  <c r="H200" i="2"/>
  <c r="I200" i="2" s="1"/>
  <c r="H201" i="2"/>
  <c r="I201" i="2" s="1"/>
  <c r="H341" i="2"/>
  <c r="I341" i="2" s="1"/>
  <c r="H161" i="2"/>
  <c r="I161" i="2" s="1"/>
  <c r="H370" i="2"/>
  <c r="I370" i="2" s="1"/>
  <c r="H81" i="2"/>
  <c r="I81" i="2" s="1"/>
  <c r="H202" i="2"/>
  <c r="I202" i="2" s="1"/>
  <c r="H82" i="2"/>
  <c r="I82" i="2" s="1"/>
  <c r="H162" i="2"/>
  <c r="I162" i="2" s="1"/>
  <c r="H355" i="2"/>
  <c r="I355" i="2" s="1"/>
  <c r="H371" i="2"/>
  <c r="I371" i="2" s="1"/>
  <c r="H83" i="2"/>
  <c r="I83" i="2" s="1"/>
  <c r="H126" i="2"/>
  <c r="I126" i="2" s="1"/>
  <c r="H45" i="2"/>
  <c r="I45" i="2" s="1"/>
  <c r="H46" i="2"/>
  <c r="I46" i="2" s="1"/>
  <c r="H47" i="2"/>
  <c r="I47" i="2" s="1"/>
  <c r="H2" i="2"/>
  <c r="I2" i="2" s="1"/>
  <c r="H11" i="2"/>
  <c r="I11" i="2" s="1"/>
  <c r="H12" i="2"/>
  <c r="I12" i="2" s="1"/>
  <c r="H84" i="2"/>
  <c r="I84" i="2" s="1"/>
  <c r="H48" i="2"/>
  <c r="I48" i="2" s="1"/>
  <c r="H49" i="2"/>
  <c r="I49" i="2" s="1"/>
  <c r="H127" i="2"/>
  <c r="I127" i="2" s="1"/>
  <c r="H85" i="2"/>
  <c r="I85" i="2" s="1"/>
  <c r="H251" i="2"/>
  <c r="I251" i="2" s="1"/>
  <c r="H252" i="2"/>
  <c r="I252" i="2" s="1"/>
  <c r="H297" i="2"/>
  <c r="I297" i="2" s="1"/>
  <c r="H323" i="2"/>
  <c r="I323" i="2" s="1"/>
  <c r="H50" i="2"/>
  <c r="I50" i="2" s="1"/>
  <c r="H13" i="2"/>
  <c r="I13" i="2" s="1"/>
  <c r="H14" i="2"/>
  <c r="I14" i="2" s="1"/>
  <c r="H324" i="2"/>
  <c r="I324" i="2" s="1"/>
  <c r="H342" i="2"/>
  <c r="I342" i="2" s="1"/>
  <c r="H15" i="2"/>
  <c r="I15" i="2" s="1"/>
  <c r="H163" i="2"/>
  <c r="I163" i="2" s="1"/>
  <c r="H164" i="2"/>
  <c r="I164" i="2" s="1"/>
  <c r="H284" i="2"/>
  <c r="I284" i="2" s="1"/>
  <c r="H151" i="2"/>
  <c r="I151" i="2" s="1"/>
  <c r="H203" i="2"/>
  <c r="I203" i="2" s="1"/>
  <c r="H285" i="2"/>
  <c r="I285" i="2" s="1"/>
  <c r="H165" i="2"/>
  <c r="I165" i="2" s="1"/>
  <c r="H166" i="2"/>
  <c r="I166" i="2" s="1"/>
  <c r="H167" i="2"/>
  <c r="I167" i="2" s="1"/>
  <c r="H168" i="2"/>
  <c r="I168" i="2" s="1"/>
  <c r="H169" i="2"/>
  <c r="I169" i="2" s="1"/>
  <c r="H128" i="2"/>
  <c r="I128" i="2" s="1"/>
  <c r="H16" i="2"/>
  <c r="I16" i="2" s="1"/>
  <c r="H86" i="2"/>
  <c r="I86" i="2" s="1"/>
  <c r="H204" i="2"/>
  <c r="I204" i="2" s="1"/>
  <c r="H205" i="2"/>
  <c r="I205" i="2" s="1"/>
  <c r="H206" i="2"/>
  <c r="I206" i="2" s="1"/>
  <c r="H207" i="2"/>
  <c r="I207" i="2" s="1"/>
  <c r="H51" i="2"/>
  <c r="I51" i="2" s="1"/>
  <c r="H87" i="2"/>
  <c r="I87" i="2" s="1"/>
  <c r="H170" i="2"/>
  <c r="I170" i="2" s="1"/>
  <c r="H325" i="2"/>
  <c r="I325" i="2" s="1"/>
  <c r="H88" i="2"/>
  <c r="I88" i="2" s="1"/>
  <c r="H52" i="2"/>
  <c r="I52" i="2" s="1"/>
  <c r="H298" i="2"/>
  <c r="I298" i="2" s="1"/>
  <c r="H89" i="2"/>
  <c r="I89" i="2" s="1"/>
  <c r="H171" i="2"/>
  <c r="I171" i="2" s="1"/>
  <c r="H53" i="2"/>
  <c r="I53" i="2" s="1"/>
  <c r="H299" i="2"/>
  <c r="I299" i="2" s="1"/>
  <c r="H208" i="2"/>
  <c r="I208" i="2" s="1"/>
  <c r="H209" i="2"/>
  <c r="I209" i="2" s="1"/>
  <c r="H372" i="2"/>
  <c r="I372" i="2" s="1"/>
  <c r="H375" i="2"/>
  <c r="I375" i="2" s="1"/>
  <c r="H326" i="2"/>
  <c r="I326" i="2" s="1"/>
  <c r="H172" i="2"/>
  <c r="I172" i="2" s="1"/>
  <c r="H173" i="2"/>
  <c r="I173" i="2" s="1"/>
  <c r="H174" i="2"/>
  <c r="I174" i="2" s="1"/>
  <c r="H286" i="2"/>
  <c r="I286" i="2" s="1"/>
  <c r="H327" i="2"/>
  <c r="I327" i="2" s="1"/>
  <c r="H343" i="2"/>
  <c r="I343" i="2" s="1"/>
  <c r="H328" i="2"/>
  <c r="I328" i="2" s="1"/>
  <c r="H90" i="2"/>
  <c r="I90" i="2" s="1"/>
  <c r="H329" i="2"/>
  <c r="I329" i="2" s="1"/>
  <c r="H210" i="2"/>
  <c r="I210" i="2" s="1"/>
  <c r="H300" i="2"/>
  <c r="I300" i="2" s="1"/>
  <c r="H344" i="2"/>
  <c r="I344" i="2" s="1"/>
  <c r="H175" i="2"/>
  <c r="I175" i="2" s="1"/>
  <c r="H176" i="2"/>
  <c r="I176" i="2" s="1"/>
  <c r="H253" i="2"/>
  <c r="I253" i="2" s="1"/>
  <c r="H254" i="2"/>
  <c r="I254" i="2" s="1"/>
  <c r="H129" i="2"/>
  <c r="I129" i="2" s="1"/>
  <c r="H91" i="2"/>
  <c r="I91" i="2" s="1"/>
  <c r="H211" i="2"/>
  <c r="I211" i="2" s="1"/>
  <c r="H17" i="2"/>
  <c r="I17" i="2" s="1"/>
  <c r="H54" i="2"/>
  <c r="I54" i="2" s="1"/>
  <c r="H55" i="2"/>
  <c r="I55" i="2" s="1"/>
  <c r="H356" i="2"/>
  <c r="I356" i="2" s="1"/>
  <c r="H18" i="2"/>
  <c r="I18" i="2" s="1"/>
  <c r="H56" i="2"/>
  <c r="I56" i="2" s="1"/>
  <c r="H177" i="2"/>
  <c r="I177" i="2" s="1"/>
  <c r="H301" i="2"/>
  <c r="I301" i="2" s="1"/>
  <c r="H19" i="2"/>
  <c r="I19" i="2" s="1"/>
  <c r="H92" i="2"/>
  <c r="I92" i="2" s="1"/>
  <c r="H93" i="2"/>
  <c r="I93" i="2" s="1"/>
  <c r="H330" i="2"/>
  <c r="I330" i="2" s="1"/>
  <c r="H94" i="2"/>
  <c r="I94" i="2" s="1"/>
  <c r="H357" i="2"/>
  <c r="I357" i="2" s="1"/>
  <c r="H57" i="2"/>
  <c r="I57" i="2" s="1"/>
  <c r="H255" i="2"/>
  <c r="I255" i="2" s="1"/>
  <c r="H256" i="2"/>
  <c r="I256" i="2" s="1"/>
  <c r="H331" i="2"/>
  <c r="I331" i="2" s="1"/>
  <c r="H332" i="2"/>
  <c r="I332" i="2" s="1"/>
  <c r="H333" i="2"/>
  <c r="I333" i="2" s="1"/>
  <c r="H130" i="2"/>
  <c r="I130" i="2" s="1"/>
  <c r="H212" i="2"/>
  <c r="I212" i="2" s="1"/>
  <c r="H213" i="2"/>
  <c r="I213" i="2" s="1"/>
  <c r="H214" i="2"/>
  <c r="I214" i="2" s="1"/>
  <c r="H215" i="2"/>
  <c r="I215" i="2" s="1"/>
  <c r="H334" i="2"/>
  <c r="I334" i="2" s="1"/>
  <c r="H95" i="2"/>
  <c r="I95" i="2" s="1"/>
  <c r="H302" i="2"/>
  <c r="I302" i="2" s="1"/>
  <c r="H303" i="2"/>
  <c r="I303" i="2" s="1"/>
  <c r="H96" i="2"/>
  <c r="I96" i="2" s="1"/>
  <c r="H97" i="2"/>
  <c r="I97" i="2" s="1"/>
  <c r="H345" i="2"/>
  <c r="I345" i="2" s="1"/>
  <c r="H131" i="2"/>
  <c r="I131" i="2" s="1"/>
  <c r="H287" i="2"/>
  <c r="I287" i="2" s="1"/>
  <c r="H304" i="2"/>
  <c r="I304" i="2" s="1"/>
  <c r="H20" i="2"/>
  <c r="I20" i="2" s="1"/>
  <c r="H132" i="2"/>
  <c r="I132" i="2" s="1"/>
  <c r="H21" i="2"/>
  <c r="I21" i="2" s="1"/>
  <c r="H216" i="2"/>
  <c r="I216" i="2" s="1"/>
  <c r="H178" i="2"/>
  <c r="I178" i="2" s="1"/>
  <c r="H58" i="2"/>
  <c r="I58" i="2" s="1"/>
  <c r="H257" i="2"/>
  <c r="I257" i="2" s="1"/>
  <c r="H258" i="2"/>
  <c r="I258" i="2" s="1"/>
  <c r="H22" i="2"/>
  <c r="I22" i="2" s="1"/>
  <c r="H217" i="2"/>
  <c r="I217" i="2" s="1"/>
  <c r="H218" i="2"/>
  <c r="I218" i="2" s="1"/>
  <c r="H335" i="2"/>
  <c r="I335" i="2" s="1"/>
  <c r="H133" i="2"/>
  <c r="I133" i="2" s="1"/>
  <c r="H134" i="2"/>
  <c r="I134" i="2" s="1"/>
  <c r="H179" i="2"/>
  <c r="I179" i="2" s="1"/>
  <c r="H180" i="2"/>
  <c r="I180" i="2" s="1"/>
  <c r="H135" i="2"/>
  <c r="I135" i="2" s="1"/>
  <c r="H136" i="2"/>
  <c r="I136" i="2" s="1"/>
  <c r="H137" i="2"/>
  <c r="I137" i="2" s="1"/>
  <c r="H305" i="2"/>
  <c r="I305" i="2" s="1"/>
  <c r="H340" i="2"/>
  <c r="I340" i="2" s="1"/>
  <c r="H219" i="2"/>
  <c r="I219" i="2" s="1"/>
  <c r="H59" i="2"/>
  <c r="I59" i="2" s="1"/>
  <c r="H60" i="2"/>
  <c r="I60" i="2" s="1"/>
  <c r="H61" i="2"/>
  <c r="I61" i="2" s="1"/>
  <c r="H259" i="2"/>
  <c r="I259" i="2" s="1"/>
  <c r="H358" i="2"/>
  <c r="I358" i="2" s="1"/>
  <c r="H260" i="2"/>
  <c r="I260" i="2" s="1"/>
  <c r="H288" i="2"/>
  <c r="I288" i="2" s="1"/>
  <c r="H306" i="2"/>
  <c r="I306" i="2" s="1"/>
  <c r="H138" i="2"/>
  <c r="I138" i="2" s="1"/>
  <c r="H139" i="2"/>
  <c r="I139" i="2" s="1"/>
  <c r="H307" i="2"/>
  <c r="I307" i="2" s="1"/>
  <c r="H140" i="2"/>
  <c r="I140" i="2" s="1"/>
  <c r="H181" i="2"/>
  <c r="I181" i="2" s="1"/>
  <c r="H261" i="2"/>
  <c r="I261" i="2" s="1"/>
  <c r="H62" i="2"/>
  <c r="I62" i="2" s="1"/>
  <c r="H182" i="2"/>
  <c r="I182" i="2" s="1"/>
  <c r="H289" i="2"/>
  <c r="I289" i="2" s="1"/>
  <c r="H308" i="2"/>
  <c r="I308" i="2" s="1"/>
  <c r="H141" i="2"/>
  <c r="I141" i="2" s="1"/>
  <c r="H220" i="2"/>
  <c r="I220" i="2" s="1"/>
  <c r="H221" i="2"/>
  <c r="I221" i="2" s="1"/>
  <c r="H222" i="2"/>
  <c r="I222" i="2" s="1"/>
  <c r="H223" i="2"/>
  <c r="I223" i="2" s="1"/>
  <c r="H183" i="2"/>
  <c r="I183" i="2" s="1"/>
  <c r="H309" i="2"/>
  <c r="I309" i="2" s="1"/>
  <c r="H98" i="2"/>
  <c r="I98" i="2" s="1"/>
  <c r="H99" i="2"/>
  <c r="I99" i="2" s="1"/>
  <c r="H142" i="2"/>
  <c r="I142" i="2" s="1"/>
  <c r="H111" i="2"/>
  <c r="I111" i="2" s="1"/>
  <c r="H310" i="2"/>
  <c r="I310" i="2" s="1"/>
  <c r="H346" i="2"/>
  <c r="I346" i="2" s="1"/>
  <c r="H224" i="2"/>
  <c r="I224" i="2" s="1"/>
  <c r="H23" i="2"/>
  <c r="I23" i="2" s="1"/>
  <c r="H24" i="2"/>
  <c r="I24" i="2" s="1"/>
  <c r="H359" i="2"/>
  <c r="I359" i="2" s="1"/>
  <c r="H63" i="2"/>
  <c r="I63" i="2" s="1"/>
  <c r="H311" i="2"/>
  <c r="I311" i="2" s="1"/>
  <c r="H225" i="2"/>
  <c r="I225" i="2" s="1"/>
  <c r="H336" i="2"/>
  <c r="I336" i="2" s="1"/>
  <c r="H226" i="2"/>
  <c r="I226" i="2" s="1"/>
  <c r="H227" i="2"/>
  <c r="I227" i="2" s="1"/>
  <c r="H228" i="2"/>
  <c r="I228" i="2" s="1"/>
  <c r="H312" i="2"/>
  <c r="I312" i="2" s="1"/>
  <c r="H143" i="2"/>
  <c r="I143" i="2" s="1"/>
  <c r="H144" i="2"/>
  <c r="I144" i="2" s="1"/>
  <c r="H100" i="2"/>
  <c r="I100" i="2" s="1"/>
  <c r="H101" i="2"/>
  <c r="I101" i="2" s="1"/>
  <c r="H102" i="2"/>
  <c r="I102" i="2" s="1"/>
  <c r="H103" i="2"/>
  <c r="I103" i="2" s="1"/>
  <c r="H313" i="2"/>
  <c r="I313" i="2" s="1"/>
  <c r="H64" i="2"/>
  <c r="I64" i="2" s="1"/>
  <c r="H229" i="2"/>
  <c r="I229" i="2" s="1"/>
  <c r="H65" i="2"/>
  <c r="I65" i="2" s="1"/>
  <c r="H290" i="2"/>
  <c r="I290" i="2" s="1"/>
  <c r="H66" i="2"/>
  <c r="I66" i="2" s="1"/>
  <c r="H27" i="2"/>
  <c r="I27" i="2" s="1"/>
  <c r="H291" i="2"/>
  <c r="I291" i="2" s="1"/>
  <c r="H360" i="2"/>
  <c r="I360" i="2" s="1"/>
  <c r="H262" i="2"/>
  <c r="I262" i="2" s="1"/>
  <c r="H230" i="2"/>
  <c r="I230" i="2" s="1"/>
  <c r="H145" i="2"/>
  <c r="I145" i="2" s="1"/>
  <c r="H146" i="2"/>
  <c r="I146" i="2" s="1"/>
  <c r="H231" i="2"/>
  <c r="I231" i="2" s="1"/>
  <c r="H147" i="2"/>
  <c r="I147" i="2" s="1"/>
  <c r="H148" i="2"/>
  <c r="I148" i="2" s="1"/>
  <c r="H149" i="2"/>
  <c r="I149" i="2" s="1"/>
  <c r="H263" i="2"/>
  <c r="I263" i="2" s="1"/>
  <c r="H264" i="2"/>
  <c r="I264" i="2" s="1"/>
  <c r="H337" i="2"/>
  <c r="I337" i="2" s="1"/>
  <c r="H104" i="2"/>
  <c r="I104" i="2" s="1"/>
  <c r="H105" i="2"/>
  <c r="I105" i="2" s="1"/>
  <c r="H265" i="2"/>
  <c r="I265" i="2" s="1"/>
  <c r="H106" i="2"/>
  <c r="I106" i="2" s="1"/>
  <c r="H67" i="2"/>
  <c r="I67" i="2" s="1"/>
  <c r="H232" i="2"/>
  <c r="I232" i="2" s="1"/>
  <c r="H107" i="2"/>
  <c r="I107" i="2" s="1"/>
  <c r="H108" i="2"/>
  <c r="I108" i="2" s="1"/>
  <c r="H233" i="2"/>
  <c r="I233" i="2" s="1"/>
  <c r="H234" i="2"/>
  <c r="I234" i="2" s="1"/>
  <c r="H109" i="2"/>
  <c r="I109" i="2" s="1"/>
  <c r="H235" i="2"/>
  <c r="I235" i="2" s="1"/>
  <c r="H236" i="2"/>
  <c r="I236" i="2" s="1"/>
  <c r="H292" i="2"/>
  <c r="I292" i="2" s="1"/>
  <c r="H338" i="2"/>
  <c r="I338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50" i="2"/>
  <c r="I150" i="2" s="1"/>
  <c r="H237" i="2"/>
  <c r="I237" i="2" s="1"/>
  <c r="H361" i="2"/>
  <c r="I361" i="2" s="1"/>
  <c r="H362" i="2"/>
  <c r="I362" i="2" s="1"/>
  <c r="H399" i="2"/>
  <c r="I399" i="2" s="1"/>
  <c r="H421" i="2"/>
  <c r="I421" i="2" s="1"/>
  <c r="H447" i="2"/>
  <c r="I447" i="2" s="1"/>
  <c r="H425" i="2"/>
  <c r="I425" i="2" s="1"/>
  <c r="H409" i="2"/>
  <c r="I409" i="2" s="1"/>
  <c r="H266" i="2"/>
  <c r="I266" i="2" s="1"/>
  <c r="H493" i="2"/>
  <c r="I493" i="2" s="1"/>
  <c r="H401" i="2"/>
  <c r="I401" i="2" s="1"/>
  <c r="H422" i="2"/>
  <c r="I422" i="2" s="1"/>
  <c r="H267" i="2"/>
  <c r="I267" i="2" s="1"/>
  <c r="H389" i="2"/>
  <c r="I389" i="2" s="1"/>
  <c r="H431" i="2"/>
  <c r="I431" i="2" s="1"/>
  <c r="H435" i="2"/>
  <c r="I435" i="2" s="1"/>
  <c r="H110" i="2"/>
  <c r="I110" i="2" s="1"/>
  <c r="H470" i="2"/>
  <c r="I470" i="2" s="1"/>
  <c r="H418" i="2"/>
  <c r="I418" i="2" s="1"/>
  <c r="H473" i="2"/>
  <c r="I473" i="2" s="1"/>
  <c r="H400" i="2"/>
  <c r="I400" i="2" s="1"/>
  <c r="H445" i="2"/>
  <c r="I445" i="2" s="1"/>
  <c r="H476" i="2"/>
  <c r="I476" i="2" s="1"/>
  <c r="H453" i="2"/>
  <c r="I453" i="2" s="1"/>
  <c r="H427" i="2"/>
  <c r="I427" i="2" s="1"/>
  <c r="H383" i="2"/>
  <c r="I383" i="2" s="1"/>
  <c r="H474" i="2"/>
  <c r="I474" i="2" s="1"/>
  <c r="H443" i="2"/>
  <c r="I443" i="2" s="1"/>
  <c r="H314" i="2"/>
  <c r="I314" i="2" s="1"/>
  <c r="H478" i="2"/>
  <c r="I478" i="2" s="1"/>
  <c r="H424" i="2"/>
  <c r="I424" i="2" s="1"/>
  <c r="H68" i="2"/>
  <c r="I68" i="2" s="1"/>
  <c r="H380" i="2"/>
  <c r="I380" i="2" s="1"/>
  <c r="H430" i="2"/>
  <c r="I430" i="2" s="1"/>
  <c r="H479" i="2"/>
  <c r="I479" i="2" s="1"/>
  <c r="H426" i="2"/>
  <c r="I426" i="2" s="1"/>
  <c r="H468" i="2"/>
  <c r="I468" i="2" s="1"/>
  <c r="H376" i="2"/>
  <c r="I376" i="2" s="1"/>
  <c r="H482" i="2"/>
  <c r="I482" i="2" s="1"/>
  <c r="H417" i="2"/>
  <c r="I417" i="2" s="1"/>
  <c r="H450" i="2"/>
  <c r="I450" i="2" s="1"/>
  <c r="H461" i="2"/>
  <c r="I461" i="2" s="1"/>
  <c r="H363" i="2"/>
  <c r="I363" i="2" s="1"/>
  <c r="H439" i="2"/>
  <c r="I439" i="2" s="1"/>
  <c r="H412" i="2"/>
  <c r="I412" i="2" s="1"/>
  <c r="H414" i="2"/>
  <c r="I414" i="2" s="1"/>
  <c r="H379" i="2"/>
  <c r="I379" i="2" s="1"/>
  <c r="H387" i="2"/>
  <c r="I387" i="2" s="1"/>
  <c r="H449" i="2"/>
  <c r="I449" i="2" s="1"/>
  <c r="H428" i="2"/>
  <c r="I428" i="2" s="1"/>
  <c r="H454" i="2"/>
  <c r="I454" i="2" s="1"/>
  <c r="H487" i="2"/>
  <c r="I487" i="2" s="1"/>
  <c r="H483" i="2"/>
  <c r="I483" i="2" s="1"/>
  <c r="H429" i="2"/>
  <c r="I429" i="2" s="1"/>
  <c r="H347" i="2"/>
  <c r="I347" i="2" s="1"/>
  <c r="H452" i="2"/>
  <c r="I452" i="2" s="1"/>
  <c r="H432" i="2"/>
  <c r="I432" i="2" s="1"/>
  <c r="H491" i="2"/>
  <c r="I491" i="2" s="1"/>
  <c r="H494" i="2"/>
  <c r="I494" i="2" s="1"/>
  <c r="H446" i="2"/>
  <c r="I446" i="2" s="1"/>
  <c r="H25" i="2"/>
  <c r="I25" i="2" s="1"/>
  <c r="H390" i="2"/>
  <c r="I390" i="2" s="1"/>
  <c r="H415" i="2"/>
  <c r="I415" i="2" s="1"/>
  <c r="H462" i="2"/>
  <c r="I462" i="2" s="1"/>
  <c r="H315" i="2"/>
  <c r="I315" i="2" s="1"/>
  <c r="H463" i="2"/>
  <c r="I463" i="2" s="1"/>
  <c r="H268" i="2"/>
  <c r="I268" i="2" s="1"/>
  <c r="H433" i="2"/>
  <c r="I433" i="2" s="1"/>
  <c r="H238" i="2"/>
  <c r="I238" i="2" s="1"/>
  <c r="H495" i="2"/>
  <c r="I495" i="2" s="1"/>
  <c r="H423" i="2"/>
  <c r="I423" i="2" s="1"/>
  <c r="H444" i="2"/>
  <c r="I444" i="2" s="1"/>
  <c r="H469" i="2"/>
  <c r="I469" i="2" s="1"/>
  <c r="H419" i="2"/>
  <c r="I419" i="2" s="1"/>
  <c r="H464" i="2"/>
  <c r="I464" i="2" s="1"/>
  <c r="H377" i="2"/>
  <c r="I377" i="2" s="1"/>
  <c r="H408" i="2"/>
  <c r="I408" i="2" s="1"/>
  <c r="H471" i="2"/>
  <c r="I471" i="2" s="1"/>
  <c r="H475" i="2"/>
  <c r="I475" i="2" s="1"/>
  <c r="H436" i="2"/>
  <c r="I436" i="2" s="1"/>
  <c r="H388" i="2"/>
  <c r="I388" i="2" s="1"/>
  <c r="H410" i="2"/>
  <c r="I410" i="2" s="1"/>
  <c r="H448" i="2"/>
  <c r="I448" i="2" s="1"/>
  <c r="H348" i="2"/>
  <c r="I348" i="2" s="1"/>
  <c r="H413" i="2"/>
  <c r="I413" i="2" s="1"/>
  <c r="H381" i="2"/>
  <c r="I381" i="2" s="1"/>
  <c r="H411" i="2"/>
  <c r="I411" i="2" s="1"/>
  <c r="H484" i="2"/>
  <c r="I484" i="2" s="1"/>
  <c r="H485" i="2"/>
  <c r="I485" i="2" s="1"/>
  <c r="H403" i="2"/>
  <c r="I403" i="2" s="1"/>
  <c r="H465" i="2"/>
  <c r="I465" i="2" s="1"/>
  <c r="H455" i="2"/>
  <c r="I455" i="2" s="1"/>
  <c r="H398" i="2"/>
  <c r="I398" i="2" s="1"/>
  <c r="H441" i="2"/>
  <c r="I441" i="2" s="1"/>
  <c r="H239" i="2"/>
  <c r="I239" i="2" s="1"/>
  <c r="H456" i="2"/>
  <c r="I456" i="2" s="1"/>
  <c r="H488" i="2"/>
  <c r="I488" i="2" s="1"/>
  <c r="H364" i="2"/>
  <c r="I364" i="2" s="1"/>
  <c r="H392" i="2"/>
  <c r="I392" i="2" s="1"/>
  <c r="H394" i="2"/>
  <c r="I394" i="2" s="1"/>
  <c r="H404" i="2"/>
  <c r="I404" i="2" s="1"/>
  <c r="H405" i="2"/>
  <c r="I405" i="2" s="1"/>
  <c r="H489" i="2"/>
  <c r="I489" i="2" s="1"/>
  <c r="H437" i="2"/>
  <c r="I437" i="2" s="1"/>
  <c r="H386" i="2"/>
  <c r="I386" i="2" s="1"/>
  <c r="H190" i="2"/>
  <c r="I190" i="2" s="1"/>
  <c r="H378" i="2"/>
  <c r="I378" i="2" s="1"/>
  <c r="H69" i="2"/>
  <c r="I69" i="2" s="1"/>
  <c r="H395" i="2"/>
  <c r="I395" i="2" s="1"/>
  <c r="H486" i="2"/>
  <c r="I486" i="2" s="1"/>
  <c r="H434" i="2"/>
  <c r="I434" i="2" s="1"/>
  <c r="H481" i="2"/>
  <c r="I481" i="2" s="1"/>
  <c r="H402" i="2"/>
  <c r="I402" i="2" s="1"/>
  <c r="H391" i="2"/>
  <c r="I391" i="2" s="1"/>
  <c r="H459" i="2"/>
  <c r="I459" i="2" s="1"/>
  <c r="H393" i="2"/>
  <c r="I393" i="2" s="1"/>
  <c r="H438" i="2"/>
  <c r="I438" i="2" s="1"/>
  <c r="H442" i="2"/>
  <c r="I442" i="2" s="1"/>
  <c r="H492" i="2"/>
  <c r="I492" i="2" s="1"/>
  <c r="H457" i="2"/>
  <c r="I457" i="2" s="1"/>
  <c r="H406" i="2"/>
  <c r="I406" i="2" s="1"/>
  <c r="H466" i="2"/>
  <c r="I466" i="2" s="1"/>
  <c r="H240" i="2"/>
  <c r="I240" i="2" s="1"/>
  <c r="H396" i="2"/>
  <c r="I396" i="2" s="1"/>
  <c r="H451" i="2"/>
  <c r="I451" i="2" s="1"/>
  <c r="H397" i="2"/>
  <c r="I397" i="2" s="1"/>
  <c r="H384" i="2"/>
  <c r="I384" i="2" s="1"/>
  <c r="H416" i="2"/>
  <c r="I416" i="2" s="1"/>
  <c r="H467" i="2"/>
  <c r="I467" i="2" s="1"/>
  <c r="H490" i="2"/>
  <c r="I490" i="2" s="1"/>
  <c r="H407" i="2"/>
  <c r="I407" i="2" s="1"/>
  <c r="H382" i="2"/>
  <c r="I382" i="2" s="1"/>
  <c r="H458" i="2"/>
  <c r="I458" i="2" s="1"/>
  <c r="H316" i="2"/>
  <c r="I316" i="2" s="1"/>
  <c r="H460" i="2"/>
  <c r="I460" i="2" s="1"/>
  <c r="H480" i="2"/>
  <c r="I480" i="2" s="1"/>
  <c r="H472" i="2"/>
  <c r="I472" i="2" s="1"/>
  <c r="H440" i="2"/>
  <c r="I440" i="2" s="1"/>
  <c r="H420" i="2"/>
  <c r="I420" i="2" s="1"/>
  <c r="H385" i="2"/>
  <c r="I385" i="2" s="1"/>
  <c r="H191" i="2"/>
  <c r="I191" i="2" s="1"/>
  <c r="H477" i="2"/>
  <c r="I477" i="2" s="1"/>
  <c r="H339" i="2"/>
  <c r="I339" i="2" s="1"/>
  <c r="F28" i="2"/>
  <c r="F317" i="2"/>
  <c r="F365" i="2"/>
  <c r="F241" i="2"/>
  <c r="F192" i="2"/>
  <c r="F70" i="2"/>
  <c r="F71" i="2"/>
  <c r="F29" i="2"/>
  <c r="F318" i="2"/>
  <c r="F152" i="2"/>
  <c r="F113" i="2"/>
  <c r="F30" i="2"/>
  <c r="F153" i="2"/>
  <c r="F154" i="2"/>
  <c r="F269" i="2"/>
  <c r="F349" i="2"/>
  <c r="F155" i="2"/>
  <c r="F366" i="2"/>
  <c r="F270" i="2"/>
  <c r="F271" i="2"/>
  <c r="F367" i="2"/>
  <c r="F114" i="2"/>
  <c r="F272" i="2"/>
  <c r="F115" i="2"/>
  <c r="F350" i="2"/>
  <c r="F116" i="2"/>
  <c r="F273" i="2"/>
  <c r="F156" i="2"/>
  <c r="F117" i="2"/>
  <c r="F274" i="2"/>
  <c r="F118" i="2"/>
  <c r="F31" i="2"/>
  <c r="F119" i="2"/>
  <c r="F293" i="2"/>
  <c r="F368" i="2"/>
  <c r="F157" i="2"/>
  <c r="F72" i="2"/>
  <c r="F73" i="2"/>
  <c r="F32" i="2"/>
  <c r="F373" i="2"/>
  <c r="F369" i="2"/>
  <c r="F275" i="2"/>
  <c r="F276" i="2"/>
  <c r="F374" i="2"/>
  <c r="F3" i="2"/>
  <c r="F33" i="2"/>
  <c r="F4" i="2"/>
  <c r="F158" i="2"/>
  <c r="F74" i="2"/>
  <c r="F193" i="2"/>
  <c r="F5" i="2"/>
  <c r="F75" i="2"/>
  <c r="F76" i="2"/>
  <c r="F6" i="2"/>
  <c r="F319" i="2"/>
  <c r="F351" i="2"/>
  <c r="F77" i="2"/>
  <c r="F7" i="2"/>
  <c r="F34" i="2"/>
  <c r="F35" i="2"/>
  <c r="F36" i="2"/>
  <c r="F352" i="2"/>
  <c r="F294" i="2"/>
  <c r="F277" i="2"/>
  <c r="F242" i="2"/>
  <c r="F243" i="2"/>
  <c r="F244" i="2"/>
  <c r="F278" i="2"/>
  <c r="F279" i="2"/>
  <c r="F194" i="2"/>
  <c r="F195" i="2"/>
  <c r="F196" i="2"/>
  <c r="F37" i="2"/>
  <c r="F8" i="2"/>
  <c r="F38" i="2"/>
  <c r="F353" i="2"/>
  <c r="F9" i="2"/>
  <c r="F112" i="2"/>
  <c r="F320" i="2"/>
  <c r="F78" i="2"/>
  <c r="F39" i="2"/>
  <c r="F40" i="2"/>
  <c r="F295" i="2"/>
  <c r="F245" i="2"/>
  <c r="F246" i="2"/>
  <c r="F120" i="2"/>
  <c r="F121" i="2"/>
  <c r="F41" i="2"/>
  <c r="F26" i="2"/>
  <c r="F122" i="2"/>
  <c r="F79" i="2"/>
  <c r="F247" i="2"/>
  <c r="F321" i="2"/>
  <c r="F42" i="2"/>
  <c r="F80" i="2"/>
  <c r="F354" i="2"/>
  <c r="F10" i="2"/>
  <c r="F197" i="2"/>
  <c r="F198" i="2"/>
  <c r="F43" i="2"/>
  <c r="F248" i="2"/>
  <c r="F322" i="2"/>
  <c r="F44" i="2"/>
  <c r="F123" i="2"/>
  <c r="F124" i="2"/>
  <c r="F280" i="2"/>
  <c r="F281" i="2"/>
  <c r="F282" i="2"/>
  <c r="F283" i="2"/>
  <c r="F199" i="2"/>
  <c r="F249" i="2"/>
  <c r="F250" i="2"/>
  <c r="F159" i="2"/>
  <c r="F160" i="2"/>
  <c r="F296" i="2"/>
  <c r="F125" i="2"/>
  <c r="F200" i="2"/>
  <c r="F201" i="2"/>
  <c r="F341" i="2"/>
  <c r="F161" i="2"/>
  <c r="F370" i="2"/>
  <c r="F81" i="2"/>
  <c r="F202" i="2"/>
  <c r="F82" i="2"/>
  <c r="F162" i="2"/>
  <c r="F355" i="2"/>
  <c r="F371" i="2"/>
  <c r="F83" i="2"/>
  <c r="F126" i="2"/>
  <c r="F45" i="2"/>
  <c r="F46" i="2"/>
  <c r="F47" i="2"/>
  <c r="F2" i="2"/>
  <c r="F11" i="2"/>
  <c r="F12" i="2"/>
  <c r="F84" i="2"/>
  <c r="F48" i="2"/>
  <c r="F49" i="2"/>
  <c r="F127" i="2"/>
  <c r="F85" i="2"/>
  <c r="F251" i="2"/>
  <c r="F252" i="2"/>
  <c r="F297" i="2"/>
  <c r="F323" i="2"/>
  <c r="F50" i="2"/>
  <c r="F13" i="2"/>
  <c r="F14" i="2"/>
  <c r="F324" i="2"/>
  <c r="F342" i="2"/>
  <c r="F15" i="2"/>
  <c r="F163" i="2"/>
  <c r="F164" i="2"/>
  <c r="F284" i="2"/>
  <c r="F151" i="2"/>
  <c r="F203" i="2"/>
  <c r="F285" i="2"/>
  <c r="F165" i="2"/>
  <c r="F166" i="2"/>
  <c r="F167" i="2"/>
  <c r="F168" i="2"/>
  <c r="F169" i="2"/>
  <c r="F128" i="2"/>
  <c r="F16" i="2"/>
  <c r="F86" i="2"/>
  <c r="F204" i="2"/>
  <c r="F205" i="2"/>
  <c r="F206" i="2"/>
  <c r="F207" i="2"/>
  <c r="F51" i="2"/>
  <c r="F87" i="2"/>
  <c r="F170" i="2"/>
  <c r="F325" i="2"/>
  <c r="F88" i="2"/>
  <c r="F52" i="2"/>
  <c r="F298" i="2"/>
  <c r="F89" i="2"/>
  <c r="F171" i="2"/>
  <c r="F53" i="2"/>
  <c r="F299" i="2"/>
  <c r="F208" i="2"/>
  <c r="F209" i="2"/>
  <c r="F372" i="2"/>
  <c r="F375" i="2"/>
  <c r="F326" i="2"/>
  <c r="F172" i="2"/>
  <c r="F173" i="2"/>
  <c r="F174" i="2"/>
  <c r="F286" i="2"/>
  <c r="F327" i="2"/>
  <c r="F343" i="2"/>
  <c r="F328" i="2"/>
  <c r="F90" i="2"/>
  <c r="F329" i="2"/>
  <c r="F210" i="2"/>
  <c r="F300" i="2"/>
  <c r="F344" i="2"/>
  <c r="F175" i="2"/>
  <c r="F176" i="2"/>
  <c r="F253" i="2"/>
  <c r="F254" i="2"/>
  <c r="F129" i="2"/>
  <c r="F91" i="2"/>
  <c r="F211" i="2"/>
  <c r="F17" i="2"/>
  <c r="F54" i="2"/>
  <c r="F55" i="2"/>
  <c r="F356" i="2"/>
  <c r="F18" i="2"/>
  <c r="F56" i="2"/>
  <c r="F177" i="2"/>
  <c r="F301" i="2"/>
  <c r="F19" i="2"/>
  <c r="F92" i="2"/>
  <c r="F93" i="2"/>
  <c r="F330" i="2"/>
  <c r="F94" i="2"/>
  <c r="F357" i="2"/>
  <c r="F57" i="2"/>
  <c r="F255" i="2"/>
  <c r="F256" i="2"/>
  <c r="F331" i="2"/>
  <c r="F332" i="2"/>
  <c r="F333" i="2"/>
  <c r="F130" i="2"/>
  <c r="F212" i="2"/>
  <c r="F213" i="2"/>
  <c r="F214" i="2"/>
  <c r="F215" i="2"/>
  <c r="F334" i="2"/>
  <c r="F95" i="2"/>
  <c r="F302" i="2"/>
  <c r="F303" i="2"/>
  <c r="F96" i="2"/>
  <c r="F97" i="2"/>
  <c r="F345" i="2"/>
  <c r="F131" i="2"/>
  <c r="F287" i="2"/>
  <c r="F304" i="2"/>
  <c r="F20" i="2"/>
  <c r="F132" i="2"/>
  <c r="F21" i="2"/>
  <c r="F216" i="2"/>
  <c r="F178" i="2"/>
  <c r="F58" i="2"/>
  <c r="F257" i="2"/>
  <c r="F258" i="2"/>
  <c r="F22" i="2"/>
  <c r="F217" i="2"/>
  <c r="F218" i="2"/>
  <c r="F335" i="2"/>
  <c r="F133" i="2"/>
  <c r="F134" i="2"/>
  <c r="F179" i="2"/>
  <c r="F180" i="2"/>
  <c r="F135" i="2"/>
  <c r="F136" i="2"/>
  <c r="F137" i="2"/>
  <c r="F305" i="2"/>
  <c r="F340" i="2"/>
  <c r="F219" i="2"/>
  <c r="F59" i="2"/>
  <c r="F60" i="2"/>
  <c r="F61" i="2"/>
  <c r="F259" i="2"/>
  <c r="F358" i="2"/>
  <c r="F260" i="2"/>
  <c r="F288" i="2"/>
  <c r="F306" i="2"/>
  <c r="F138" i="2"/>
  <c r="F139" i="2"/>
  <c r="F307" i="2"/>
  <c r="F140" i="2"/>
  <c r="F181" i="2"/>
  <c r="F261" i="2"/>
  <c r="F62" i="2"/>
  <c r="F182" i="2"/>
  <c r="F289" i="2"/>
  <c r="F308" i="2"/>
  <c r="F141" i="2"/>
  <c r="F220" i="2"/>
  <c r="F221" i="2"/>
  <c r="F222" i="2"/>
  <c r="F223" i="2"/>
  <c r="F183" i="2"/>
  <c r="F309" i="2"/>
  <c r="F98" i="2"/>
  <c r="F99" i="2"/>
  <c r="F142" i="2"/>
  <c r="F111" i="2"/>
  <c r="F310" i="2"/>
  <c r="F346" i="2"/>
  <c r="F224" i="2"/>
  <c r="F23" i="2"/>
  <c r="F24" i="2"/>
  <c r="F359" i="2"/>
  <c r="F63" i="2"/>
  <c r="F311" i="2"/>
  <c r="F225" i="2"/>
  <c r="F336" i="2"/>
  <c r="F226" i="2"/>
  <c r="F227" i="2"/>
  <c r="F228" i="2"/>
  <c r="F312" i="2"/>
  <c r="F143" i="2"/>
  <c r="F144" i="2"/>
  <c r="F100" i="2"/>
  <c r="F101" i="2"/>
  <c r="F102" i="2"/>
  <c r="F103" i="2"/>
  <c r="F313" i="2"/>
  <c r="F64" i="2"/>
  <c r="F229" i="2"/>
  <c r="F65" i="2"/>
  <c r="F290" i="2"/>
  <c r="F66" i="2"/>
  <c r="F27" i="2"/>
  <c r="F291" i="2"/>
  <c r="F360" i="2"/>
  <c r="F262" i="2"/>
  <c r="F230" i="2"/>
  <c r="F145" i="2"/>
  <c r="F146" i="2"/>
  <c r="F231" i="2"/>
  <c r="F147" i="2"/>
  <c r="F148" i="2"/>
  <c r="F149" i="2"/>
  <c r="F263" i="2"/>
  <c r="F264" i="2"/>
  <c r="F337" i="2"/>
  <c r="F104" i="2"/>
  <c r="F105" i="2"/>
  <c r="F265" i="2"/>
  <c r="F106" i="2"/>
  <c r="F67" i="2"/>
  <c r="F232" i="2"/>
  <c r="F107" i="2"/>
  <c r="F108" i="2"/>
  <c r="F233" i="2"/>
  <c r="F234" i="2"/>
  <c r="F109" i="2"/>
  <c r="F235" i="2"/>
  <c r="F236" i="2"/>
  <c r="F292" i="2"/>
  <c r="F338" i="2"/>
  <c r="F184" i="2"/>
  <c r="F185" i="2"/>
  <c r="F186" i="2"/>
  <c r="F187" i="2"/>
  <c r="F188" i="2"/>
  <c r="F189" i="2"/>
  <c r="F150" i="2"/>
  <c r="F237" i="2"/>
  <c r="F361" i="2"/>
  <c r="F362" i="2"/>
  <c r="F399" i="2"/>
  <c r="F421" i="2"/>
  <c r="F447" i="2"/>
  <c r="F425" i="2"/>
  <c r="F409" i="2"/>
  <c r="F266" i="2"/>
  <c r="F493" i="2"/>
  <c r="F401" i="2"/>
  <c r="F422" i="2"/>
  <c r="F267" i="2"/>
  <c r="F389" i="2"/>
  <c r="F431" i="2"/>
  <c r="F435" i="2"/>
  <c r="F110" i="2"/>
  <c r="F470" i="2"/>
  <c r="F418" i="2"/>
  <c r="F473" i="2"/>
  <c r="F400" i="2"/>
  <c r="F445" i="2"/>
  <c r="F476" i="2"/>
  <c r="F453" i="2"/>
  <c r="F427" i="2"/>
  <c r="F383" i="2"/>
  <c r="F474" i="2"/>
  <c r="F443" i="2"/>
  <c r="F314" i="2"/>
  <c r="F478" i="2"/>
  <c r="F424" i="2"/>
  <c r="F68" i="2"/>
  <c r="F380" i="2"/>
  <c r="F430" i="2"/>
  <c r="F479" i="2"/>
  <c r="F426" i="2"/>
  <c r="F468" i="2"/>
  <c r="F376" i="2"/>
  <c r="F482" i="2"/>
  <c r="F417" i="2"/>
  <c r="F450" i="2"/>
  <c r="F461" i="2"/>
  <c r="F363" i="2"/>
  <c r="F439" i="2"/>
  <c r="F412" i="2"/>
  <c r="F414" i="2"/>
  <c r="F379" i="2"/>
  <c r="F387" i="2"/>
  <c r="F449" i="2"/>
  <c r="F428" i="2"/>
  <c r="F454" i="2"/>
  <c r="F487" i="2"/>
  <c r="F483" i="2"/>
  <c r="F429" i="2"/>
  <c r="F347" i="2"/>
  <c r="F452" i="2"/>
  <c r="F432" i="2"/>
  <c r="F491" i="2"/>
  <c r="F494" i="2"/>
  <c r="F446" i="2"/>
  <c r="F25" i="2"/>
  <c r="F390" i="2"/>
  <c r="F415" i="2"/>
  <c r="F462" i="2"/>
  <c r="F315" i="2"/>
  <c r="F463" i="2"/>
  <c r="F268" i="2"/>
  <c r="F433" i="2"/>
  <c r="F238" i="2"/>
  <c r="F495" i="2"/>
  <c r="F423" i="2"/>
  <c r="F444" i="2"/>
  <c r="F469" i="2"/>
  <c r="F419" i="2"/>
  <c r="F464" i="2"/>
  <c r="F377" i="2"/>
  <c r="F408" i="2"/>
  <c r="F471" i="2"/>
  <c r="F475" i="2"/>
  <c r="F436" i="2"/>
  <c r="F388" i="2"/>
  <c r="F410" i="2"/>
  <c r="F448" i="2"/>
  <c r="F348" i="2"/>
  <c r="F413" i="2"/>
  <c r="F381" i="2"/>
  <c r="F411" i="2"/>
  <c r="F484" i="2"/>
  <c r="F485" i="2"/>
  <c r="F403" i="2"/>
  <c r="F465" i="2"/>
  <c r="F455" i="2"/>
  <c r="F398" i="2"/>
  <c r="F441" i="2"/>
  <c r="F239" i="2"/>
  <c r="F456" i="2"/>
  <c r="F488" i="2"/>
  <c r="F364" i="2"/>
  <c r="F392" i="2"/>
  <c r="F394" i="2"/>
  <c r="F404" i="2"/>
  <c r="F405" i="2"/>
  <c r="F489" i="2"/>
  <c r="F437" i="2"/>
  <c r="F386" i="2"/>
  <c r="F190" i="2"/>
  <c r="F378" i="2"/>
  <c r="F69" i="2"/>
  <c r="F395" i="2"/>
  <c r="F486" i="2"/>
  <c r="F434" i="2"/>
  <c r="F481" i="2"/>
  <c r="F402" i="2"/>
  <c r="F391" i="2"/>
  <c r="F459" i="2"/>
  <c r="F393" i="2"/>
  <c r="F438" i="2"/>
  <c r="F442" i="2"/>
  <c r="F492" i="2"/>
  <c r="F457" i="2"/>
  <c r="F406" i="2"/>
  <c r="F466" i="2"/>
  <c r="F240" i="2"/>
  <c r="F396" i="2"/>
  <c r="F451" i="2"/>
  <c r="F397" i="2"/>
  <c r="F384" i="2"/>
  <c r="F416" i="2"/>
  <c r="F467" i="2"/>
  <c r="F490" i="2"/>
  <c r="F407" i="2"/>
  <c r="F382" i="2"/>
  <c r="F458" i="2"/>
  <c r="F316" i="2"/>
  <c r="F460" i="2"/>
  <c r="F480" i="2"/>
  <c r="F472" i="2"/>
  <c r="F440" i="2"/>
  <c r="F420" i="2"/>
  <c r="F385" i="2"/>
  <c r="F191" i="2"/>
  <c r="F477" i="2"/>
  <c r="F339" i="2"/>
  <c r="E28" i="2"/>
  <c r="E317" i="2"/>
  <c r="E365" i="2"/>
  <c r="E241" i="2"/>
  <c r="E192" i="2"/>
  <c r="E70" i="2"/>
  <c r="E71" i="2"/>
  <c r="E29" i="2"/>
  <c r="E318" i="2"/>
  <c r="E152" i="2"/>
  <c r="E113" i="2"/>
  <c r="E30" i="2"/>
  <c r="E153" i="2"/>
  <c r="E154" i="2"/>
  <c r="E269" i="2"/>
  <c r="E349" i="2"/>
  <c r="E155" i="2"/>
  <c r="E366" i="2"/>
  <c r="E270" i="2"/>
  <c r="E271" i="2"/>
  <c r="E367" i="2"/>
  <c r="E114" i="2"/>
  <c r="E272" i="2"/>
  <c r="E115" i="2"/>
  <c r="E350" i="2"/>
  <c r="E116" i="2"/>
  <c r="E273" i="2"/>
  <c r="E156" i="2"/>
  <c r="E117" i="2"/>
  <c r="E274" i="2"/>
  <c r="E118" i="2"/>
  <c r="E31" i="2"/>
  <c r="E119" i="2"/>
  <c r="E293" i="2"/>
  <c r="E368" i="2"/>
  <c r="E157" i="2"/>
  <c r="E72" i="2"/>
  <c r="E73" i="2"/>
  <c r="E32" i="2"/>
  <c r="E373" i="2"/>
  <c r="E369" i="2"/>
  <c r="E275" i="2"/>
  <c r="E276" i="2"/>
  <c r="E374" i="2"/>
  <c r="E3" i="2"/>
  <c r="E33" i="2"/>
  <c r="E4" i="2"/>
  <c r="E158" i="2"/>
  <c r="E74" i="2"/>
  <c r="E193" i="2"/>
  <c r="E5" i="2"/>
  <c r="E75" i="2"/>
  <c r="E76" i="2"/>
  <c r="E6" i="2"/>
  <c r="E319" i="2"/>
  <c r="E351" i="2"/>
  <c r="E77" i="2"/>
  <c r="E7" i="2"/>
  <c r="E34" i="2"/>
  <c r="E35" i="2"/>
  <c r="E36" i="2"/>
  <c r="E352" i="2"/>
  <c r="E294" i="2"/>
  <c r="E277" i="2"/>
  <c r="E242" i="2"/>
  <c r="E243" i="2"/>
  <c r="E244" i="2"/>
  <c r="E278" i="2"/>
  <c r="E279" i="2"/>
  <c r="E194" i="2"/>
  <c r="E195" i="2"/>
  <c r="E196" i="2"/>
  <c r="E37" i="2"/>
  <c r="E8" i="2"/>
  <c r="E38" i="2"/>
  <c r="E353" i="2"/>
  <c r="E9" i="2"/>
  <c r="E112" i="2"/>
  <c r="E320" i="2"/>
  <c r="E78" i="2"/>
  <c r="E39" i="2"/>
  <c r="E40" i="2"/>
  <c r="E295" i="2"/>
  <c r="E245" i="2"/>
  <c r="E246" i="2"/>
  <c r="E120" i="2"/>
  <c r="E121" i="2"/>
  <c r="E41" i="2"/>
  <c r="E26" i="2"/>
  <c r="E122" i="2"/>
  <c r="E79" i="2"/>
  <c r="E247" i="2"/>
  <c r="E321" i="2"/>
  <c r="E42" i="2"/>
  <c r="E80" i="2"/>
  <c r="E354" i="2"/>
  <c r="E10" i="2"/>
  <c r="E197" i="2"/>
  <c r="E198" i="2"/>
  <c r="E43" i="2"/>
  <c r="E248" i="2"/>
  <c r="E322" i="2"/>
  <c r="E44" i="2"/>
  <c r="E123" i="2"/>
  <c r="E124" i="2"/>
  <c r="E280" i="2"/>
  <c r="E281" i="2"/>
  <c r="E282" i="2"/>
  <c r="E283" i="2"/>
  <c r="E199" i="2"/>
  <c r="E249" i="2"/>
  <c r="E250" i="2"/>
  <c r="E159" i="2"/>
  <c r="E160" i="2"/>
  <c r="E296" i="2"/>
  <c r="E125" i="2"/>
  <c r="E200" i="2"/>
  <c r="E201" i="2"/>
  <c r="E341" i="2"/>
  <c r="E161" i="2"/>
  <c r="E370" i="2"/>
  <c r="E81" i="2"/>
  <c r="E202" i="2"/>
  <c r="E82" i="2"/>
  <c r="E162" i="2"/>
  <c r="E355" i="2"/>
  <c r="E371" i="2"/>
  <c r="E83" i="2"/>
  <c r="E126" i="2"/>
  <c r="E45" i="2"/>
  <c r="E46" i="2"/>
  <c r="E47" i="2"/>
  <c r="E2" i="2"/>
  <c r="E11" i="2"/>
  <c r="E12" i="2"/>
  <c r="E84" i="2"/>
  <c r="E48" i="2"/>
  <c r="E49" i="2"/>
  <c r="E127" i="2"/>
  <c r="E85" i="2"/>
  <c r="E251" i="2"/>
  <c r="E252" i="2"/>
  <c r="E297" i="2"/>
  <c r="E323" i="2"/>
  <c r="E50" i="2"/>
  <c r="E13" i="2"/>
  <c r="E14" i="2"/>
  <c r="E324" i="2"/>
  <c r="E342" i="2"/>
  <c r="E15" i="2"/>
  <c r="E163" i="2"/>
  <c r="E164" i="2"/>
  <c r="E284" i="2"/>
  <c r="E151" i="2"/>
  <c r="E203" i="2"/>
  <c r="E285" i="2"/>
  <c r="E165" i="2"/>
  <c r="E166" i="2"/>
  <c r="E167" i="2"/>
  <c r="E168" i="2"/>
  <c r="E169" i="2"/>
  <c r="E128" i="2"/>
  <c r="E16" i="2"/>
  <c r="E86" i="2"/>
  <c r="E204" i="2"/>
  <c r="E205" i="2"/>
  <c r="E206" i="2"/>
  <c r="E207" i="2"/>
  <c r="E51" i="2"/>
  <c r="E87" i="2"/>
  <c r="E170" i="2"/>
  <c r="E325" i="2"/>
  <c r="E88" i="2"/>
  <c r="E52" i="2"/>
  <c r="E298" i="2"/>
  <c r="E89" i="2"/>
  <c r="E171" i="2"/>
  <c r="E53" i="2"/>
  <c r="E299" i="2"/>
  <c r="E208" i="2"/>
  <c r="E209" i="2"/>
  <c r="E372" i="2"/>
  <c r="E375" i="2"/>
  <c r="E326" i="2"/>
  <c r="E172" i="2"/>
  <c r="E173" i="2"/>
  <c r="E174" i="2"/>
  <c r="E286" i="2"/>
  <c r="E327" i="2"/>
  <c r="E343" i="2"/>
  <c r="E328" i="2"/>
  <c r="E90" i="2"/>
  <c r="E329" i="2"/>
  <c r="E210" i="2"/>
  <c r="E300" i="2"/>
  <c r="E344" i="2"/>
  <c r="E175" i="2"/>
  <c r="E176" i="2"/>
  <c r="E253" i="2"/>
  <c r="E254" i="2"/>
  <c r="E129" i="2"/>
  <c r="E91" i="2"/>
  <c r="E211" i="2"/>
  <c r="E17" i="2"/>
  <c r="E54" i="2"/>
  <c r="E55" i="2"/>
  <c r="E356" i="2"/>
  <c r="E18" i="2"/>
  <c r="E56" i="2"/>
  <c r="E177" i="2"/>
  <c r="E301" i="2"/>
  <c r="E19" i="2"/>
  <c r="E92" i="2"/>
  <c r="E93" i="2"/>
  <c r="E330" i="2"/>
  <c r="E94" i="2"/>
  <c r="E357" i="2"/>
  <c r="E57" i="2"/>
  <c r="E255" i="2"/>
  <c r="E256" i="2"/>
  <c r="E331" i="2"/>
  <c r="E332" i="2"/>
  <c r="E333" i="2"/>
  <c r="E130" i="2"/>
  <c r="E212" i="2"/>
  <c r="E213" i="2"/>
  <c r="E214" i="2"/>
  <c r="E215" i="2"/>
  <c r="E334" i="2"/>
  <c r="E95" i="2"/>
  <c r="E302" i="2"/>
  <c r="E303" i="2"/>
  <c r="E96" i="2"/>
  <c r="E97" i="2"/>
  <c r="E345" i="2"/>
  <c r="E131" i="2"/>
  <c r="E287" i="2"/>
  <c r="E304" i="2"/>
  <c r="E20" i="2"/>
  <c r="E132" i="2"/>
  <c r="E21" i="2"/>
  <c r="E216" i="2"/>
  <c r="E178" i="2"/>
  <c r="E58" i="2"/>
  <c r="E257" i="2"/>
  <c r="E258" i="2"/>
  <c r="E22" i="2"/>
  <c r="E217" i="2"/>
  <c r="E218" i="2"/>
  <c r="E335" i="2"/>
  <c r="E133" i="2"/>
  <c r="E134" i="2"/>
  <c r="E179" i="2"/>
  <c r="E180" i="2"/>
  <c r="E135" i="2"/>
  <c r="E136" i="2"/>
  <c r="E137" i="2"/>
  <c r="E305" i="2"/>
  <c r="E340" i="2"/>
  <c r="E219" i="2"/>
  <c r="E59" i="2"/>
  <c r="E60" i="2"/>
  <c r="E61" i="2"/>
  <c r="E259" i="2"/>
  <c r="E358" i="2"/>
  <c r="E260" i="2"/>
  <c r="E288" i="2"/>
  <c r="E306" i="2"/>
  <c r="E138" i="2"/>
  <c r="E139" i="2"/>
  <c r="E307" i="2"/>
  <c r="E140" i="2"/>
  <c r="E181" i="2"/>
  <c r="E261" i="2"/>
  <c r="E62" i="2"/>
  <c r="E182" i="2"/>
  <c r="E289" i="2"/>
  <c r="E308" i="2"/>
  <c r="E141" i="2"/>
  <c r="E220" i="2"/>
  <c r="E221" i="2"/>
  <c r="E222" i="2"/>
  <c r="E223" i="2"/>
  <c r="E183" i="2"/>
  <c r="E309" i="2"/>
  <c r="E98" i="2"/>
  <c r="E99" i="2"/>
  <c r="E142" i="2"/>
  <c r="E111" i="2"/>
  <c r="E310" i="2"/>
  <c r="E346" i="2"/>
  <c r="E224" i="2"/>
  <c r="E23" i="2"/>
  <c r="E24" i="2"/>
  <c r="E359" i="2"/>
  <c r="E63" i="2"/>
  <c r="E311" i="2"/>
  <c r="E225" i="2"/>
  <c r="E336" i="2"/>
  <c r="E226" i="2"/>
  <c r="E227" i="2"/>
  <c r="E228" i="2"/>
  <c r="E312" i="2"/>
  <c r="E143" i="2"/>
  <c r="E144" i="2"/>
  <c r="E100" i="2"/>
  <c r="E101" i="2"/>
  <c r="E102" i="2"/>
  <c r="E103" i="2"/>
  <c r="E313" i="2"/>
  <c r="E64" i="2"/>
  <c r="E229" i="2"/>
  <c r="E65" i="2"/>
  <c r="E290" i="2"/>
  <c r="E66" i="2"/>
  <c r="E27" i="2"/>
  <c r="E291" i="2"/>
  <c r="E360" i="2"/>
  <c r="E262" i="2"/>
  <c r="E230" i="2"/>
  <c r="E145" i="2"/>
  <c r="E146" i="2"/>
  <c r="E231" i="2"/>
  <c r="E147" i="2"/>
  <c r="E148" i="2"/>
  <c r="E149" i="2"/>
  <c r="E263" i="2"/>
  <c r="E264" i="2"/>
  <c r="E337" i="2"/>
  <c r="E104" i="2"/>
  <c r="E105" i="2"/>
  <c r="E265" i="2"/>
  <c r="E106" i="2"/>
  <c r="E67" i="2"/>
  <c r="E232" i="2"/>
  <c r="E107" i="2"/>
  <c r="E108" i="2"/>
  <c r="E233" i="2"/>
  <c r="E234" i="2"/>
  <c r="E109" i="2"/>
  <c r="E235" i="2"/>
  <c r="E236" i="2"/>
  <c r="E292" i="2"/>
  <c r="E338" i="2"/>
  <c r="E184" i="2"/>
  <c r="E185" i="2"/>
  <c r="E186" i="2"/>
  <c r="E187" i="2"/>
  <c r="E188" i="2"/>
  <c r="E189" i="2"/>
  <c r="E150" i="2"/>
  <c r="E237" i="2"/>
  <c r="E361" i="2"/>
  <c r="E362" i="2"/>
  <c r="E399" i="2"/>
  <c r="E421" i="2"/>
  <c r="E447" i="2"/>
  <c r="E425" i="2"/>
  <c r="E409" i="2"/>
  <c r="E266" i="2"/>
  <c r="E493" i="2"/>
  <c r="E401" i="2"/>
  <c r="E422" i="2"/>
  <c r="E267" i="2"/>
  <c r="E389" i="2"/>
  <c r="E431" i="2"/>
  <c r="E435" i="2"/>
  <c r="E110" i="2"/>
  <c r="E470" i="2"/>
  <c r="E418" i="2"/>
  <c r="E473" i="2"/>
  <c r="E400" i="2"/>
  <c r="E445" i="2"/>
  <c r="E476" i="2"/>
  <c r="E453" i="2"/>
  <c r="E427" i="2"/>
  <c r="E383" i="2"/>
  <c r="E474" i="2"/>
  <c r="E443" i="2"/>
  <c r="E314" i="2"/>
  <c r="E478" i="2"/>
  <c r="E424" i="2"/>
  <c r="E68" i="2"/>
  <c r="E380" i="2"/>
  <c r="E430" i="2"/>
  <c r="E479" i="2"/>
  <c r="E426" i="2"/>
  <c r="E468" i="2"/>
  <c r="E376" i="2"/>
  <c r="E482" i="2"/>
  <c r="E417" i="2"/>
  <c r="E450" i="2"/>
  <c r="E461" i="2"/>
  <c r="E363" i="2"/>
  <c r="E439" i="2"/>
  <c r="E412" i="2"/>
  <c r="E414" i="2"/>
  <c r="E379" i="2"/>
  <c r="E387" i="2"/>
  <c r="E449" i="2"/>
  <c r="E428" i="2"/>
  <c r="E454" i="2"/>
  <c r="E487" i="2"/>
  <c r="E483" i="2"/>
  <c r="E429" i="2"/>
  <c r="E347" i="2"/>
  <c r="E452" i="2"/>
  <c r="E432" i="2"/>
  <c r="E491" i="2"/>
  <c r="E494" i="2"/>
  <c r="E446" i="2"/>
  <c r="E25" i="2"/>
  <c r="E390" i="2"/>
  <c r="E415" i="2"/>
  <c r="E462" i="2"/>
  <c r="E315" i="2"/>
  <c r="E463" i="2"/>
  <c r="E268" i="2"/>
  <c r="E433" i="2"/>
  <c r="E238" i="2"/>
  <c r="E495" i="2"/>
  <c r="E423" i="2"/>
  <c r="E444" i="2"/>
  <c r="E469" i="2"/>
  <c r="E419" i="2"/>
  <c r="E464" i="2"/>
  <c r="E377" i="2"/>
  <c r="E408" i="2"/>
  <c r="E471" i="2"/>
  <c r="E475" i="2"/>
  <c r="E436" i="2"/>
  <c r="E388" i="2"/>
  <c r="E410" i="2"/>
  <c r="E448" i="2"/>
  <c r="E348" i="2"/>
  <c r="E413" i="2"/>
  <c r="E381" i="2"/>
  <c r="E411" i="2"/>
  <c r="E484" i="2"/>
  <c r="E485" i="2"/>
  <c r="E403" i="2"/>
  <c r="E465" i="2"/>
  <c r="E455" i="2"/>
  <c r="E398" i="2"/>
  <c r="E441" i="2"/>
  <c r="E239" i="2"/>
  <c r="E456" i="2"/>
  <c r="E488" i="2"/>
  <c r="E364" i="2"/>
  <c r="E392" i="2"/>
  <c r="E394" i="2"/>
  <c r="E404" i="2"/>
  <c r="E405" i="2"/>
  <c r="E489" i="2"/>
  <c r="E437" i="2"/>
  <c r="E386" i="2"/>
  <c r="E190" i="2"/>
  <c r="E378" i="2"/>
  <c r="E69" i="2"/>
  <c r="E395" i="2"/>
  <c r="E486" i="2"/>
  <c r="E434" i="2"/>
  <c r="E481" i="2"/>
  <c r="E402" i="2"/>
  <c r="E391" i="2"/>
  <c r="E459" i="2"/>
  <c r="E393" i="2"/>
  <c r="E438" i="2"/>
  <c r="E442" i="2"/>
  <c r="E492" i="2"/>
  <c r="E457" i="2"/>
  <c r="E406" i="2"/>
  <c r="E466" i="2"/>
  <c r="E240" i="2"/>
  <c r="E396" i="2"/>
  <c r="E451" i="2"/>
  <c r="E397" i="2"/>
  <c r="E384" i="2"/>
  <c r="E416" i="2"/>
  <c r="E467" i="2"/>
  <c r="E490" i="2"/>
  <c r="E407" i="2"/>
  <c r="E382" i="2"/>
  <c r="E458" i="2"/>
  <c r="E316" i="2"/>
  <c r="E460" i="2"/>
  <c r="E480" i="2"/>
  <c r="E472" i="2"/>
  <c r="E440" i="2"/>
  <c r="E420" i="2"/>
  <c r="E385" i="2"/>
  <c r="E191" i="2"/>
  <c r="E477" i="2"/>
  <c r="E339" i="2"/>
  <c r="D28" i="2"/>
  <c r="D317" i="2"/>
  <c r="D365" i="2"/>
  <c r="D241" i="2"/>
  <c r="D192" i="2"/>
  <c r="D70" i="2"/>
  <c r="D71" i="2"/>
  <c r="D29" i="2"/>
  <c r="D318" i="2"/>
  <c r="D152" i="2"/>
  <c r="D113" i="2"/>
  <c r="D30" i="2"/>
  <c r="D153" i="2"/>
  <c r="D154" i="2"/>
  <c r="D269" i="2"/>
  <c r="D349" i="2"/>
  <c r="D155" i="2"/>
  <c r="D366" i="2"/>
  <c r="D270" i="2"/>
  <c r="D271" i="2"/>
  <c r="D367" i="2"/>
  <c r="D114" i="2"/>
  <c r="D272" i="2"/>
  <c r="D115" i="2"/>
  <c r="D350" i="2"/>
  <c r="D116" i="2"/>
  <c r="D273" i="2"/>
  <c r="D156" i="2"/>
  <c r="D117" i="2"/>
  <c r="D274" i="2"/>
  <c r="D118" i="2"/>
  <c r="D31" i="2"/>
  <c r="D119" i="2"/>
  <c r="D293" i="2"/>
  <c r="D368" i="2"/>
  <c r="D157" i="2"/>
  <c r="D72" i="2"/>
  <c r="D73" i="2"/>
  <c r="D32" i="2"/>
  <c r="D373" i="2"/>
  <c r="D369" i="2"/>
  <c r="D275" i="2"/>
  <c r="D276" i="2"/>
  <c r="D374" i="2"/>
  <c r="D3" i="2"/>
  <c r="D33" i="2"/>
  <c r="D4" i="2"/>
  <c r="D158" i="2"/>
  <c r="D74" i="2"/>
  <c r="D193" i="2"/>
  <c r="D5" i="2"/>
  <c r="D75" i="2"/>
  <c r="D76" i="2"/>
  <c r="D6" i="2"/>
  <c r="D319" i="2"/>
  <c r="D351" i="2"/>
  <c r="D77" i="2"/>
  <c r="D7" i="2"/>
  <c r="D34" i="2"/>
  <c r="D35" i="2"/>
  <c r="D36" i="2"/>
  <c r="D352" i="2"/>
  <c r="D294" i="2"/>
  <c r="D277" i="2"/>
  <c r="D242" i="2"/>
  <c r="D243" i="2"/>
  <c r="D244" i="2"/>
  <c r="D278" i="2"/>
  <c r="D279" i="2"/>
  <c r="D194" i="2"/>
  <c r="D195" i="2"/>
  <c r="D196" i="2"/>
  <c r="D37" i="2"/>
  <c r="D8" i="2"/>
  <c r="D38" i="2"/>
  <c r="D353" i="2"/>
  <c r="D9" i="2"/>
  <c r="D112" i="2"/>
  <c r="D320" i="2"/>
  <c r="D78" i="2"/>
  <c r="D39" i="2"/>
  <c r="D40" i="2"/>
  <c r="D295" i="2"/>
  <c r="D245" i="2"/>
  <c r="D246" i="2"/>
  <c r="D120" i="2"/>
  <c r="D121" i="2"/>
  <c r="D41" i="2"/>
  <c r="D26" i="2"/>
  <c r="D122" i="2"/>
  <c r="D79" i="2"/>
  <c r="D247" i="2"/>
  <c r="D321" i="2"/>
  <c r="D42" i="2"/>
  <c r="D80" i="2"/>
  <c r="D354" i="2"/>
  <c r="D10" i="2"/>
  <c r="D197" i="2"/>
  <c r="D198" i="2"/>
  <c r="D43" i="2"/>
  <c r="D248" i="2"/>
  <c r="D322" i="2"/>
  <c r="D44" i="2"/>
  <c r="D123" i="2"/>
  <c r="D124" i="2"/>
  <c r="D280" i="2"/>
  <c r="D281" i="2"/>
  <c r="D282" i="2"/>
  <c r="D283" i="2"/>
  <c r="D199" i="2"/>
  <c r="D249" i="2"/>
  <c r="D250" i="2"/>
  <c r="D159" i="2"/>
  <c r="D160" i="2"/>
  <c r="D296" i="2"/>
  <c r="D125" i="2"/>
  <c r="D200" i="2"/>
  <c r="D201" i="2"/>
  <c r="D341" i="2"/>
  <c r="D161" i="2"/>
  <c r="D370" i="2"/>
  <c r="D81" i="2"/>
  <c r="D202" i="2"/>
  <c r="D82" i="2"/>
  <c r="D162" i="2"/>
  <c r="D355" i="2"/>
  <c r="D371" i="2"/>
  <c r="D83" i="2"/>
  <c r="D126" i="2"/>
  <c r="D45" i="2"/>
  <c r="D46" i="2"/>
  <c r="D47" i="2"/>
  <c r="D2" i="2"/>
  <c r="D11" i="2"/>
  <c r="D12" i="2"/>
  <c r="D84" i="2"/>
  <c r="D48" i="2"/>
  <c r="D49" i="2"/>
  <c r="D127" i="2"/>
  <c r="D85" i="2"/>
  <c r="D251" i="2"/>
  <c r="D252" i="2"/>
  <c r="D297" i="2"/>
  <c r="D323" i="2"/>
  <c r="D50" i="2"/>
  <c r="D13" i="2"/>
  <c r="D14" i="2"/>
  <c r="D324" i="2"/>
  <c r="D342" i="2"/>
  <c r="D15" i="2"/>
  <c r="D163" i="2"/>
  <c r="D164" i="2"/>
  <c r="D284" i="2"/>
  <c r="D151" i="2"/>
  <c r="D203" i="2"/>
  <c r="D285" i="2"/>
  <c r="D165" i="2"/>
  <c r="D166" i="2"/>
  <c r="D167" i="2"/>
  <c r="D168" i="2"/>
  <c r="D169" i="2"/>
  <c r="D128" i="2"/>
  <c r="D16" i="2"/>
  <c r="D86" i="2"/>
  <c r="D204" i="2"/>
  <c r="D205" i="2"/>
  <c r="D206" i="2"/>
  <c r="D207" i="2"/>
  <c r="D51" i="2"/>
  <c r="D87" i="2"/>
  <c r="D170" i="2"/>
  <c r="D325" i="2"/>
  <c r="D88" i="2"/>
  <c r="D52" i="2"/>
  <c r="D298" i="2"/>
  <c r="D89" i="2"/>
  <c r="D171" i="2"/>
  <c r="D53" i="2"/>
  <c r="D299" i="2"/>
  <c r="D208" i="2"/>
  <c r="D209" i="2"/>
  <c r="D372" i="2"/>
  <c r="D375" i="2"/>
  <c r="D326" i="2"/>
  <c r="D172" i="2"/>
  <c r="D173" i="2"/>
  <c r="D174" i="2"/>
  <c r="D286" i="2"/>
  <c r="D327" i="2"/>
  <c r="D343" i="2"/>
  <c r="D328" i="2"/>
  <c r="D90" i="2"/>
  <c r="D329" i="2"/>
  <c r="D210" i="2"/>
  <c r="D300" i="2"/>
  <c r="D344" i="2"/>
  <c r="D175" i="2"/>
  <c r="D176" i="2"/>
  <c r="D253" i="2"/>
  <c r="D254" i="2"/>
  <c r="D129" i="2"/>
  <c r="D91" i="2"/>
  <c r="D211" i="2"/>
  <c r="D17" i="2"/>
  <c r="D54" i="2"/>
  <c r="D55" i="2"/>
  <c r="D356" i="2"/>
  <c r="D18" i="2"/>
  <c r="D56" i="2"/>
  <c r="D177" i="2"/>
  <c r="D301" i="2"/>
  <c r="D19" i="2"/>
  <c r="D92" i="2"/>
  <c r="D93" i="2"/>
  <c r="D330" i="2"/>
  <c r="D94" i="2"/>
  <c r="D357" i="2"/>
  <c r="D57" i="2"/>
  <c r="D255" i="2"/>
  <c r="D256" i="2"/>
  <c r="D331" i="2"/>
  <c r="D332" i="2"/>
  <c r="D333" i="2"/>
  <c r="D130" i="2"/>
  <c r="D212" i="2"/>
  <c r="D213" i="2"/>
  <c r="D214" i="2"/>
  <c r="D215" i="2"/>
  <c r="D334" i="2"/>
  <c r="D95" i="2"/>
  <c r="D302" i="2"/>
  <c r="D303" i="2"/>
  <c r="D96" i="2"/>
  <c r="D97" i="2"/>
  <c r="D345" i="2"/>
  <c r="D131" i="2"/>
  <c r="D287" i="2"/>
  <c r="D304" i="2"/>
  <c r="D20" i="2"/>
  <c r="D132" i="2"/>
  <c r="D21" i="2"/>
  <c r="D216" i="2"/>
  <c r="D178" i="2"/>
  <c r="D58" i="2"/>
  <c r="D257" i="2"/>
  <c r="D258" i="2"/>
  <c r="D22" i="2"/>
  <c r="D217" i="2"/>
  <c r="D218" i="2"/>
  <c r="D335" i="2"/>
  <c r="D133" i="2"/>
  <c r="D134" i="2"/>
  <c r="D179" i="2"/>
  <c r="D180" i="2"/>
  <c r="D135" i="2"/>
  <c r="D136" i="2"/>
  <c r="D137" i="2"/>
  <c r="D305" i="2"/>
  <c r="D340" i="2"/>
  <c r="D219" i="2"/>
  <c r="D59" i="2"/>
  <c r="D60" i="2"/>
  <c r="D61" i="2"/>
  <c r="D259" i="2"/>
  <c r="D358" i="2"/>
  <c r="D260" i="2"/>
  <c r="D288" i="2"/>
  <c r="D306" i="2"/>
  <c r="D138" i="2"/>
  <c r="D139" i="2"/>
  <c r="D307" i="2"/>
  <c r="D140" i="2"/>
  <c r="D181" i="2"/>
  <c r="D261" i="2"/>
  <c r="D62" i="2"/>
  <c r="D182" i="2"/>
  <c r="D289" i="2"/>
  <c r="D308" i="2"/>
  <c r="D141" i="2"/>
  <c r="D220" i="2"/>
  <c r="D221" i="2"/>
  <c r="D222" i="2"/>
  <c r="D223" i="2"/>
  <c r="D183" i="2"/>
  <c r="D309" i="2"/>
  <c r="D98" i="2"/>
  <c r="D99" i="2"/>
  <c r="D142" i="2"/>
  <c r="D111" i="2"/>
  <c r="D310" i="2"/>
  <c r="D346" i="2"/>
  <c r="D224" i="2"/>
  <c r="D23" i="2"/>
  <c r="D24" i="2"/>
  <c r="D359" i="2"/>
  <c r="D63" i="2"/>
  <c r="D311" i="2"/>
  <c r="D225" i="2"/>
  <c r="D336" i="2"/>
  <c r="D226" i="2"/>
  <c r="D227" i="2"/>
  <c r="D228" i="2"/>
  <c r="D312" i="2"/>
  <c r="D143" i="2"/>
  <c r="D144" i="2"/>
  <c r="D100" i="2"/>
  <c r="D101" i="2"/>
  <c r="D102" i="2"/>
  <c r="D103" i="2"/>
  <c r="D313" i="2"/>
  <c r="D64" i="2"/>
  <c r="D229" i="2"/>
  <c r="D65" i="2"/>
  <c r="D290" i="2"/>
  <c r="D66" i="2"/>
  <c r="D27" i="2"/>
  <c r="D291" i="2"/>
  <c r="D360" i="2"/>
  <c r="D262" i="2"/>
  <c r="D230" i="2"/>
  <c r="D145" i="2"/>
  <c r="D146" i="2"/>
  <c r="D231" i="2"/>
  <c r="D147" i="2"/>
  <c r="D148" i="2"/>
  <c r="D149" i="2"/>
  <c r="D263" i="2"/>
  <c r="D264" i="2"/>
  <c r="D337" i="2"/>
  <c r="D104" i="2"/>
  <c r="D105" i="2"/>
  <c r="D265" i="2"/>
  <c r="D106" i="2"/>
  <c r="D67" i="2"/>
  <c r="D232" i="2"/>
  <c r="D107" i="2"/>
  <c r="D108" i="2"/>
  <c r="D233" i="2"/>
  <c r="D234" i="2"/>
  <c r="D109" i="2"/>
  <c r="D235" i="2"/>
  <c r="D236" i="2"/>
  <c r="D292" i="2"/>
  <c r="D338" i="2"/>
  <c r="D184" i="2"/>
  <c r="D185" i="2"/>
  <c r="D186" i="2"/>
  <c r="D187" i="2"/>
  <c r="D188" i="2"/>
  <c r="D189" i="2"/>
  <c r="D150" i="2"/>
  <c r="D237" i="2"/>
  <c r="D361" i="2"/>
  <c r="D362" i="2"/>
  <c r="D399" i="2"/>
  <c r="D421" i="2"/>
  <c r="D447" i="2"/>
  <c r="D425" i="2"/>
  <c r="D409" i="2"/>
  <c r="D266" i="2"/>
  <c r="D493" i="2"/>
  <c r="D401" i="2"/>
  <c r="D422" i="2"/>
  <c r="D267" i="2"/>
  <c r="D389" i="2"/>
  <c r="D431" i="2"/>
  <c r="D435" i="2"/>
  <c r="D110" i="2"/>
  <c r="D470" i="2"/>
  <c r="D418" i="2"/>
  <c r="D473" i="2"/>
  <c r="D400" i="2"/>
  <c r="D445" i="2"/>
  <c r="D476" i="2"/>
  <c r="D453" i="2"/>
  <c r="D427" i="2"/>
  <c r="D383" i="2"/>
  <c r="D474" i="2"/>
  <c r="D443" i="2"/>
  <c r="D314" i="2"/>
  <c r="D478" i="2"/>
  <c r="D424" i="2"/>
  <c r="D68" i="2"/>
  <c r="D380" i="2"/>
  <c r="D430" i="2"/>
  <c r="D479" i="2"/>
  <c r="D426" i="2"/>
  <c r="D468" i="2"/>
  <c r="D376" i="2"/>
  <c r="D482" i="2"/>
  <c r="D417" i="2"/>
  <c r="D450" i="2"/>
  <c r="D461" i="2"/>
  <c r="D363" i="2"/>
  <c r="D439" i="2"/>
  <c r="D412" i="2"/>
  <c r="D414" i="2"/>
  <c r="D379" i="2"/>
  <c r="D387" i="2"/>
  <c r="D449" i="2"/>
  <c r="D428" i="2"/>
  <c r="D454" i="2"/>
  <c r="D487" i="2"/>
  <c r="D483" i="2"/>
  <c r="D429" i="2"/>
  <c r="D347" i="2"/>
  <c r="D452" i="2"/>
  <c r="D432" i="2"/>
  <c r="D491" i="2"/>
  <c r="D494" i="2"/>
  <c r="D446" i="2"/>
  <c r="D25" i="2"/>
  <c r="D390" i="2"/>
  <c r="D415" i="2"/>
  <c r="D462" i="2"/>
  <c r="D315" i="2"/>
  <c r="D463" i="2"/>
  <c r="D268" i="2"/>
  <c r="D433" i="2"/>
  <c r="D238" i="2"/>
  <c r="D495" i="2"/>
  <c r="D423" i="2"/>
  <c r="D444" i="2"/>
  <c r="D469" i="2"/>
  <c r="D419" i="2"/>
  <c r="D464" i="2"/>
  <c r="D377" i="2"/>
  <c r="D408" i="2"/>
  <c r="D471" i="2"/>
  <c r="D475" i="2"/>
  <c r="D436" i="2"/>
  <c r="D388" i="2"/>
  <c r="D410" i="2"/>
  <c r="D448" i="2"/>
  <c r="D348" i="2"/>
  <c r="D413" i="2"/>
  <c r="D381" i="2"/>
  <c r="D411" i="2"/>
  <c r="D484" i="2"/>
  <c r="D485" i="2"/>
  <c r="D403" i="2"/>
  <c r="D465" i="2"/>
  <c r="D455" i="2"/>
  <c r="D398" i="2"/>
  <c r="D441" i="2"/>
  <c r="D239" i="2"/>
  <c r="D456" i="2"/>
  <c r="D488" i="2"/>
  <c r="D364" i="2"/>
  <c r="D392" i="2"/>
  <c r="D394" i="2"/>
  <c r="D404" i="2"/>
  <c r="D405" i="2"/>
  <c r="D489" i="2"/>
  <c r="D437" i="2"/>
  <c r="D386" i="2"/>
  <c r="D190" i="2"/>
  <c r="D378" i="2"/>
  <c r="D69" i="2"/>
  <c r="D395" i="2"/>
  <c r="D486" i="2"/>
  <c r="D434" i="2"/>
  <c r="D481" i="2"/>
  <c r="D402" i="2"/>
  <c r="D391" i="2"/>
  <c r="D459" i="2"/>
  <c r="D393" i="2"/>
  <c r="D438" i="2"/>
  <c r="D442" i="2"/>
  <c r="D492" i="2"/>
  <c r="D457" i="2"/>
  <c r="D406" i="2"/>
  <c r="D466" i="2"/>
  <c r="D240" i="2"/>
  <c r="D396" i="2"/>
  <c r="D451" i="2"/>
  <c r="D397" i="2"/>
  <c r="D384" i="2"/>
  <c r="D416" i="2"/>
  <c r="D467" i="2"/>
  <c r="D490" i="2"/>
  <c r="D407" i="2"/>
  <c r="D382" i="2"/>
  <c r="D458" i="2"/>
  <c r="D316" i="2"/>
  <c r="D460" i="2"/>
  <c r="D480" i="2"/>
  <c r="D472" i="2"/>
  <c r="D440" i="2"/>
  <c r="D420" i="2"/>
  <c r="D385" i="2"/>
  <c r="D191" i="2"/>
  <c r="D477" i="2"/>
  <c r="D339" i="2"/>
  <c r="K339" i="2" l="1"/>
  <c r="K191" i="2"/>
  <c r="K420" i="2"/>
  <c r="K472" i="2"/>
  <c r="K460" i="2"/>
  <c r="K458" i="2"/>
  <c r="K407" i="2"/>
  <c r="K467" i="2"/>
  <c r="K384" i="2"/>
  <c r="K451" i="2"/>
  <c r="K240" i="2"/>
  <c r="K406" i="2"/>
  <c r="K492" i="2"/>
  <c r="K438" i="2"/>
  <c r="K459" i="2"/>
  <c r="K402" i="2"/>
  <c r="K434" i="2"/>
  <c r="K395" i="2"/>
  <c r="K378" i="2"/>
  <c r="K386" i="2"/>
  <c r="K489" i="2"/>
  <c r="K404" i="2"/>
  <c r="K392" i="2"/>
  <c r="K488" i="2"/>
  <c r="K239" i="2"/>
  <c r="K398" i="2"/>
  <c r="K485" i="2"/>
  <c r="K411" i="2"/>
  <c r="K413" i="2"/>
  <c r="K448" i="2"/>
  <c r="K388" i="2"/>
  <c r="K475" i="2"/>
  <c r="K408" i="2"/>
  <c r="K464" i="2"/>
  <c r="K469" i="2"/>
  <c r="K423" i="2"/>
  <c r="K238" i="2"/>
  <c r="K268" i="2"/>
  <c r="K315" i="2"/>
  <c r="K415" i="2"/>
  <c r="K25" i="2"/>
  <c r="K494" i="2"/>
  <c r="K432" i="2"/>
  <c r="K347" i="2"/>
  <c r="K483" i="2"/>
  <c r="K454" i="2"/>
  <c r="K449" i="2"/>
  <c r="K379" i="2"/>
  <c r="K385" i="2"/>
  <c r="K440" i="2"/>
  <c r="K480" i="2"/>
  <c r="K316" i="2"/>
  <c r="K382" i="2"/>
  <c r="K490" i="2"/>
  <c r="K416" i="2"/>
  <c r="K397" i="2"/>
  <c r="K396" i="2"/>
  <c r="K466" i="2"/>
  <c r="K457" i="2"/>
  <c r="K442" i="2"/>
  <c r="K393" i="2"/>
  <c r="K391" i="2"/>
  <c r="K481" i="2"/>
  <c r="K486" i="2"/>
  <c r="K69" i="2"/>
  <c r="K190" i="2"/>
  <c r="K437" i="2"/>
  <c r="K405" i="2"/>
  <c r="K394" i="2"/>
  <c r="K364" i="2"/>
  <c r="K456" i="2"/>
  <c r="K441" i="2"/>
  <c r="K455" i="2"/>
  <c r="K484" i="2"/>
  <c r="K381" i="2"/>
  <c r="K348" i="2"/>
  <c r="K410" i="2"/>
  <c r="K436" i="2"/>
  <c r="K471" i="2"/>
  <c r="K377" i="2"/>
  <c r="K419" i="2"/>
  <c r="K444" i="2"/>
  <c r="K495" i="2"/>
  <c r="K433" i="2"/>
  <c r="K463" i="2"/>
  <c r="K462" i="2"/>
  <c r="K390" i="2"/>
  <c r="K446" i="2"/>
  <c r="K491" i="2"/>
  <c r="K452" i="2"/>
  <c r="K429" i="2"/>
  <c r="K487" i="2"/>
  <c r="K428" i="2"/>
  <c r="K387" i="2"/>
  <c r="K414" i="2"/>
  <c r="K439" i="2"/>
  <c r="K461" i="2"/>
  <c r="K417" i="2"/>
  <c r="K376" i="2"/>
  <c r="K426" i="2"/>
  <c r="K430" i="2"/>
  <c r="K68" i="2"/>
  <c r="K478" i="2"/>
  <c r="K443" i="2"/>
  <c r="K383" i="2"/>
  <c r="K453" i="2"/>
  <c r="K445" i="2"/>
  <c r="K473" i="2"/>
  <c r="K470" i="2"/>
  <c r="K435" i="2"/>
  <c r="K389" i="2"/>
  <c r="K422" i="2"/>
  <c r="K493" i="2"/>
  <c r="K409" i="2"/>
  <c r="K447" i="2"/>
  <c r="K399" i="2"/>
  <c r="K361" i="2"/>
  <c r="K150" i="2"/>
  <c r="K188" i="2"/>
  <c r="K186" i="2"/>
  <c r="K184" i="2"/>
  <c r="K292" i="2"/>
  <c r="K235" i="2"/>
  <c r="K234" i="2"/>
  <c r="K108" i="2"/>
  <c r="K232" i="2"/>
  <c r="K106" i="2"/>
  <c r="K105" i="2"/>
  <c r="K337" i="2"/>
  <c r="K263" i="2"/>
  <c r="K148" i="2"/>
  <c r="K231" i="2"/>
  <c r="K145" i="2"/>
  <c r="K262" i="2"/>
  <c r="K291" i="2"/>
  <c r="K66" i="2"/>
  <c r="K65" i="2"/>
  <c r="K64" i="2"/>
  <c r="K103" i="2"/>
  <c r="K101" i="2"/>
  <c r="K144" i="2"/>
  <c r="K312" i="2"/>
  <c r="K227" i="2"/>
  <c r="K336" i="2"/>
  <c r="K311" i="2"/>
  <c r="K412" i="2"/>
  <c r="K363" i="2"/>
  <c r="K450" i="2"/>
  <c r="K482" i="2"/>
  <c r="K468" i="2"/>
  <c r="K479" i="2"/>
  <c r="K380" i="2"/>
  <c r="K424" i="2"/>
  <c r="K314" i="2"/>
  <c r="K474" i="2"/>
  <c r="K427" i="2"/>
  <c r="K476" i="2"/>
  <c r="K400" i="2"/>
  <c r="K418" i="2"/>
  <c r="K110" i="2"/>
  <c r="K431" i="2"/>
  <c r="K267" i="2"/>
  <c r="K401" i="2"/>
  <c r="K266" i="2"/>
  <c r="K425" i="2"/>
  <c r="K421" i="2"/>
  <c r="K362" i="2"/>
  <c r="K237" i="2"/>
  <c r="K189" i="2"/>
  <c r="K187" i="2"/>
  <c r="K185" i="2"/>
  <c r="K338" i="2"/>
  <c r="K236" i="2"/>
  <c r="K109" i="2"/>
  <c r="K233" i="2"/>
  <c r="K107" i="2"/>
  <c r="K67" i="2"/>
  <c r="K265" i="2"/>
  <c r="K104" i="2"/>
  <c r="K264" i="2"/>
  <c r="K149" i="2"/>
  <c r="K147" i="2"/>
  <c r="K146" i="2"/>
  <c r="K230" i="2"/>
  <c r="K360" i="2"/>
  <c r="K27" i="2"/>
  <c r="K290" i="2"/>
  <c r="K229" i="2"/>
  <c r="K313" i="2"/>
  <c r="K102" i="2"/>
  <c r="K100" i="2"/>
  <c r="K143" i="2"/>
  <c r="K228" i="2"/>
  <c r="K226" i="2"/>
  <c r="K225" i="2"/>
  <c r="K63" i="2"/>
  <c r="K24" i="2"/>
  <c r="K224" i="2"/>
  <c r="K310" i="2"/>
  <c r="K142" i="2"/>
  <c r="K98" i="2"/>
  <c r="K183" i="2"/>
  <c r="K222" i="2"/>
  <c r="K220" i="2"/>
  <c r="K308" i="2"/>
  <c r="K182" i="2"/>
  <c r="K261" i="2"/>
  <c r="K140" i="2"/>
  <c r="K139" i="2"/>
  <c r="K306" i="2"/>
  <c r="K260" i="2"/>
  <c r="K259" i="2"/>
  <c r="K60" i="2"/>
  <c r="K219" i="2"/>
  <c r="K305" i="2"/>
  <c r="K136" i="2"/>
  <c r="K180" i="2"/>
  <c r="K134" i="2"/>
  <c r="K335" i="2"/>
  <c r="K217" i="2"/>
  <c r="K258" i="2"/>
  <c r="K58" i="2"/>
  <c r="K216" i="2"/>
  <c r="K132" i="2"/>
  <c r="K304" i="2"/>
  <c r="K131" i="2"/>
  <c r="K97" i="2"/>
  <c r="K303" i="2"/>
  <c r="K95" i="2"/>
  <c r="K215" i="2"/>
  <c r="K213" i="2"/>
  <c r="K130" i="2"/>
  <c r="K332" i="2"/>
  <c r="K256" i="2"/>
  <c r="K57" i="2"/>
  <c r="K94" i="2"/>
  <c r="K93" i="2"/>
  <c r="K19" i="2"/>
  <c r="K177" i="2"/>
  <c r="K18" i="2"/>
  <c r="K55" i="2"/>
  <c r="K17" i="2"/>
  <c r="K91" i="2"/>
  <c r="K254" i="2"/>
  <c r="K176" i="2"/>
  <c r="K344" i="2"/>
  <c r="K210" i="2"/>
  <c r="K90" i="2"/>
  <c r="K343" i="2"/>
  <c r="K286" i="2"/>
  <c r="K173" i="2"/>
  <c r="K326" i="2"/>
  <c r="K372" i="2"/>
  <c r="K208" i="2"/>
  <c r="K53" i="2"/>
  <c r="K89" i="2"/>
  <c r="K52" i="2"/>
  <c r="K325" i="2"/>
  <c r="K87" i="2"/>
  <c r="K207" i="2"/>
  <c r="K205" i="2"/>
  <c r="K86" i="2"/>
  <c r="K128" i="2"/>
  <c r="K168" i="2"/>
  <c r="K166" i="2"/>
  <c r="K285" i="2"/>
  <c r="K284" i="2"/>
  <c r="K163" i="2"/>
  <c r="K342" i="2"/>
  <c r="K14" i="2"/>
  <c r="K50" i="2"/>
  <c r="K297" i="2"/>
  <c r="K251" i="2"/>
  <c r="K127" i="2"/>
  <c r="K48" i="2"/>
  <c r="K12" i="2"/>
  <c r="K2" i="2"/>
  <c r="K46" i="2"/>
  <c r="K126" i="2"/>
  <c r="K371" i="2"/>
  <c r="K162" i="2"/>
  <c r="K202" i="2"/>
  <c r="K370" i="2"/>
  <c r="K341" i="2"/>
  <c r="K200" i="2"/>
  <c r="K296" i="2"/>
  <c r="K159" i="2"/>
  <c r="K249" i="2"/>
  <c r="K283" i="2"/>
  <c r="K281" i="2"/>
  <c r="K124" i="2"/>
  <c r="K44" i="2"/>
  <c r="K248" i="2"/>
  <c r="K198" i="2"/>
  <c r="K10" i="2"/>
  <c r="K80" i="2"/>
  <c r="K321" i="2"/>
  <c r="K79" i="2"/>
  <c r="K26" i="2"/>
  <c r="K121" i="2"/>
  <c r="K246" i="2"/>
  <c r="K295" i="2"/>
  <c r="K39" i="2"/>
  <c r="K320" i="2"/>
  <c r="K9" i="2"/>
  <c r="K38" i="2"/>
  <c r="K37" i="2"/>
  <c r="K195" i="2"/>
  <c r="K279" i="2"/>
  <c r="K244" i="2"/>
  <c r="K242" i="2"/>
  <c r="K294" i="2"/>
  <c r="K36" i="2"/>
  <c r="K34" i="2"/>
  <c r="K77" i="2"/>
  <c r="K359" i="2"/>
  <c r="K23" i="2"/>
  <c r="K346" i="2"/>
  <c r="K111" i="2"/>
  <c r="K99" i="2"/>
  <c r="K309" i="2"/>
  <c r="K223" i="2"/>
  <c r="K221" i="2"/>
  <c r="K141" i="2"/>
  <c r="K289" i="2"/>
  <c r="K62" i="2"/>
  <c r="K181" i="2"/>
  <c r="K307" i="2"/>
  <c r="K138" i="2"/>
  <c r="K288" i="2"/>
  <c r="K358" i="2"/>
  <c r="K61" i="2"/>
  <c r="K59" i="2"/>
  <c r="K340" i="2"/>
  <c r="K137" i="2"/>
  <c r="K135" i="2"/>
  <c r="K179" i="2"/>
  <c r="K133" i="2"/>
  <c r="K218" i="2"/>
  <c r="K22" i="2"/>
  <c r="K257" i="2"/>
  <c r="K178" i="2"/>
  <c r="K21" i="2"/>
  <c r="K20" i="2"/>
  <c r="K287" i="2"/>
  <c r="K345" i="2"/>
  <c r="K96" i="2"/>
  <c r="K302" i="2"/>
  <c r="K334" i="2"/>
  <c r="K214" i="2"/>
  <c r="K212" i="2"/>
  <c r="K333" i="2"/>
  <c r="K331" i="2"/>
  <c r="K255" i="2"/>
  <c r="K357" i="2"/>
  <c r="K330" i="2"/>
  <c r="K92" i="2"/>
  <c r="K301" i="2"/>
  <c r="K56" i="2"/>
  <c r="K356" i="2"/>
  <c r="K54" i="2"/>
  <c r="K211" i="2"/>
  <c r="K129" i="2"/>
  <c r="K253" i="2"/>
  <c r="K175" i="2"/>
  <c r="K300" i="2"/>
  <c r="K329" i="2"/>
  <c r="K328" i="2"/>
  <c r="K327" i="2"/>
  <c r="K174" i="2"/>
  <c r="K172" i="2"/>
  <c r="K375" i="2"/>
  <c r="K209" i="2"/>
  <c r="K299" i="2"/>
  <c r="K171" i="2"/>
  <c r="K298" i="2"/>
  <c r="K88" i="2"/>
  <c r="K170" i="2"/>
  <c r="K51" i="2"/>
  <c r="K206" i="2"/>
  <c r="K204" i="2"/>
  <c r="K16" i="2"/>
  <c r="K169" i="2"/>
  <c r="K167" i="2"/>
  <c r="K165" i="2"/>
  <c r="K203" i="2"/>
  <c r="K164" i="2"/>
  <c r="K15" i="2"/>
  <c r="K324" i="2"/>
  <c r="K13" i="2"/>
  <c r="K323" i="2"/>
  <c r="K252" i="2"/>
  <c r="K85" i="2"/>
  <c r="K49" i="2"/>
  <c r="K84" i="2"/>
  <c r="K11" i="2"/>
  <c r="K47" i="2"/>
  <c r="K45" i="2"/>
  <c r="K83" i="2"/>
  <c r="K355" i="2"/>
  <c r="K82" i="2"/>
  <c r="K81" i="2"/>
  <c r="K161" i="2"/>
  <c r="K201" i="2"/>
  <c r="K125" i="2"/>
  <c r="K160" i="2"/>
  <c r="K250" i="2"/>
  <c r="K199" i="2"/>
  <c r="K282" i="2"/>
  <c r="K280" i="2"/>
  <c r="K123" i="2"/>
  <c r="K322" i="2"/>
  <c r="K43" i="2"/>
  <c r="K197" i="2"/>
  <c r="K354" i="2"/>
  <c r="K42" i="2"/>
  <c r="K247" i="2"/>
  <c r="K122" i="2"/>
  <c r="K41" i="2"/>
  <c r="K120" i="2"/>
  <c r="K245" i="2"/>
  <c r="K40" i="2"/>
  <c r="K78" i="2"/>
  <c r="K112" i="2"/>
  <c r="K353" i="2"/>
  <c r="K8" i="2"/>
  <c r="K196" i="2"/>
  <c r="K194" i="2"/>
  <c r="K278" i="2"/>
  <c r="K243" i="2"/>
  <c r="K277" i="2"/>
  <c r="K352" i="2"/>
  <c r="K35" i="2"/>
  <c r="K7" i="2"/>
  <c r="K351" i="2"/>
  <c r="K6" i="2"/>
  <c r="K75" i="2"/>
  <c r="K319" i="2"/>
  <c r="K76" i="2"/>
  <c r="K5" i="2"/>
  <c r="K74" i="2"/>
  <c r="K4" i="2"/>
  <c r="K3" i="2"/>
  <c r="K276" i="2"/>
  <c r="K369" i="2"/>
  <c r="K32" i="2"/>
  <c r="K72" i="2"/>
  <c r="K368" i="2"/>
  <c r="K119" i="2"/>
  <c r="K118" i="2"/>
  <c r="K117" i="2"/>
  <c r="K273" i="2"/>
  <c r="K350" i="2"/>
  <c r="K272" i="2"/>
  <c r="K367" i="2"/>
  <c r="K270" i="2"/>
  <c r="K155" i="2"/>
  <c r="K269" i="2"/>
  <c r="K153" i="2"/>
  <c r="K113" i="2"/>
  <c r="K318" i="2"/>
  <c r="K71" i="2"/>
  <c r="K192" i="2"/>
  <c r="K365" i="2"/>
  <c r="K28" i="2"/>
  <c r="K403" i="2"/>
  <c r="K193" i="2"/>
  <c r="K158" i="2"/>
  <c r="K33" i="2"/>
  <c r="K374" i="2"/>
  <c r="K275" i="2"/>
  <c r="K373" i="2"/>
  <c r="K73" i="2"/>
  <c r="K157" i="2"/>
  <c r="K293" i="2"/>
  <c r="K31" i="2"/>
  <c r="K274" i="2"/>
  <c r="K156" i="2"/>
  <c r="K116" i="2"/>
  <c r="K115" i="2"/>
  <c r="K114" i="2"/>
  <c r="K271" i="2"/>
  <c r="K366" i="2"/>
  <c r="K349" i="2"/>
  <c r="K154" i="2"/>
  <c r="K30" i="2"/>
  <c r="K152" i="2"/>
  <c r="K29" i="2"/>
  <c r="K70" i="2"/>
  <c r="K241" i="2"/>
  <c r="K317" i="2"/>
  <c r="K465" i="2"/>
  <c r="K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AF4D6C-9B23-4DF2-8A6E-CA67DF44E85C}" keepAlive="1" name="Zapytanie — pesele" description="Połączenie z zapytaniem „pesele” w skoroszycie." type="5" refreshedVersion="8" background="1" saveData="1">
    <dbPr connection="Provider=Microsoft.Mashup.OleDb.1;Data Source=$Workbook$;Location=pesele;Extended Properties=&quot;&quot;" command="SELECT * FROM [pesele]"/>
  </connection>
</connections>
</file>

<file path=xl/sharedStrings.xml><?xml version="1.0" encoding="utf-8"?>
<sst xmlns="http://schemas.openxmlformats.org/spreadsheetml/2006/main" count="1618" uniqueCount="1166">
  <si>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</si>
  <si>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</si>
  <si>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</si>
  <si>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</si>
  <si>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</si>
  <si>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</si>
  <si>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</si>
  <si>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</si>
  <si>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</si>
  <si>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</si>
  <si>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</si>
  <si>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</si>
  <si>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</si>
  <si>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</si>
  <si>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</si>
  <si>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</si>
  <si>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</si>
  <si>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</si>
  <si>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</si>
  <si>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</si>
  <si>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</si>
  <si>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</si>
  <si>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</si>
  <si>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</si>
  <si>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</si>
  <si>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</si>
  <si>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</si>
  <si>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</si>
  <si>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</si>
  <si>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</si>
  <si>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</si>
  <si>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</si>
  <si>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</si>
  <si>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</si>
  <si>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</si>
  <si>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</si>
  <si>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</si>
  <si>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</si>
  <si>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</si>
  <si>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</si>
  <si>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</si>
  <si>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</si>
  <si>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</si>
  <si>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</si>
  <si>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</si>
  <si>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</si>
  <si>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</si>
  <si>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</si>
  <si>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</si>
  <si>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</si>
  <si>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</si>
  <si>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</si>
  <si>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</si>
  <si>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</si>
  <si>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</si>
  <si>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</si>
  <si>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</si>
  <si>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</si>
  <si>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</si>
  <si>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</si>
  <si>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</si>
  <si>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</si>
  <si>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</si>
  <si>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</si>
  <si>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</si>
  <si>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</si>
  <si>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</si>
  <si>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</si>
  <si>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</si>
  <si>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</si>
  <si>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</si>
  <si>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</si>
  <si>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</si>
  <si>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</si>
  <si>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</si>
  <si>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</si>
  <si>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</si>
  <si>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</si>
  <si>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</si>
  <si>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</si>
  <si>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</si>
  <si>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</si>
  <si>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</si>
  <si>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</si>
  <si>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</si>
  <si>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</si>
  <si>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</si>
  <si>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</si>
  <si>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</si>
  <si>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</si>
  <si>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</si>
  <si>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</si>
  <si>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</si>
  <si>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</si>
  <si>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</si>
  <si>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</si>
  <si>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</si>
  <si>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</si>
  <si>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</si>
  <si>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</si>
  <si>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</si>
  <si>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</si>
  <si>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</si>
  <si>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</si>
  <si>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</si>
  <si>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</si>
  <si>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</si>
  <si>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</si>
  <si>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</si>
  <si>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</si>
  <si>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</si>
  <si>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</si>
  <si>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</si>
  <si>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</si>
  <si>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</si>
  <si>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</si>
  <si>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</si>
  <si>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</si>
  <si>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</si>
  <si>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</si>
  <si>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</si>
  <si>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</si>
  <si>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</si>
  <si>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</si>
  <si>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</si>
  <si>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</si>
  <si>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</si>
  <si>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</si>
  <si>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</si>
  <si>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</si>
  <si>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</si>
  <si>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</si>
  <si>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</si>
  <si>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</si>
  <si>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</si>
  <si>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</si>
  <si>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</si>
  <si>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</si>
  <si>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</si>
  <si>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</si>
  <si>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</si>
  <si>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</si>
  <si>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</si>
  <si>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</si>
  <si>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</si>
  <si>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</si>
  <si>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</si>
  <si>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</si>
  <si>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</si>
  <si>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</si>
  <si>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</si>
  <si>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</si>
  <si>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</si>
  <si>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</si>
  <si>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</si>
  <si>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</si>
  <si>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</si>
  <si>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</si>
  <si>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</si>
  <si>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</si>
  <si>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</si>
  <si>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</si>
  <si>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</si>
  <si>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</si>
  <si>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</si>
  <si>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</si>
  <si>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</si>
  <si>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</si>
  <si>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</si>
  <si>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</si>
  <si>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</si>
  <si>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</si>
  <si>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</si>
  <si>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</si>
  <si>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</si>
  <si>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</si>
  <si>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</si>
  <si>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</si>
  <si>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</si>
  <si>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</si>
  <si>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</si>
  <si>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</si>
  <si>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</si>
  <si>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</si>
  <si>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</si>
  <si>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</si>
  <si>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</si>
  <si>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</si>
  <si>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</si>
  <si>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</si>
  <si>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</si>
  <si>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</si>
  <si>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</si>
  <si>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</si>
  <si>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</si>
  <si>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</si>
  <si>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</si>
  <si>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</si>
  <si>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</si>
  <si>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</si>
  <si>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</si>
  <si>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</si>
  <si>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</si>
  <si>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</si>
  <si>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</si>
  <si>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</si>
  <si>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</si>
  <si>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</si>
  <si>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</si>
  <si>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</si>
  <si>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</si>
  <si>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</si>
  <si>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</si>
  <si>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</si>
  <si>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</si>
  <si>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</si>
  <si>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</si>
  <si>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</si>
  <si>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</si>
  <si>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</si>
  <si>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</si>
  <si>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</si>
  <si>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</si>
  <si>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</si>
  <si>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</si>
  <si>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</si>
  <si>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</si>
  <si>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</si>
  <si>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</si>
  <si>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</si>
  <si>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</si>
  <si>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</si>
  <si>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</si>
  <si>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</si>
  <si>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</si>
  <si>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</si>
  <si>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</si>
  <si>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</si>
  <si>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</si>
  <si>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</si>
  <si>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</si>
  <si>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</si>
  <si>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</si>
  <si>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</si>
  <si>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</si>
  <si>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</si>
  <si>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</si>
  <si>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</si>
  <si>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</si>
  <si>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</si>
  <si>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</si>
  <si>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</si>
  <si>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</si>
  <si>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</si>
  <si>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</si>
  <si>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</si>
  <si>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</si>
  <si>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</si>
  <si>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</si>
  <si>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</si>
  <si>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</si>
  <si>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</si>
  <si>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</si>
  <si>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</si>
  <si>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</si>
  <si>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</si>
  <si>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</si>
  <si>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</si>
  <si>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</si>
  <si>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</si>
  <si>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</si>
  <si>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</si>
  <si>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</si>
  <si>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</si>
  <si>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</si>
  <si>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</si>
  <si>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</si>
  <si>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</si>
  <si>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</si>
  <si>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</si>
  <si>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</si>
  <si>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</si>
  <si>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</si>
  <si>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</si>
  <si>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</si>
  <si>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</si>
  <si>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</si>
  <si>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</si>
  <si>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</si>
  <si>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</si>
  <si>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</si>
  <si>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</si>
  <si>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</si>
  <si>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</si>
  <si>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</si>
  <si>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</si>
  <si>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</si>
  <si>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</si>
  <si>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</si>
  <si>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</si>
  <si>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</si>
  <si>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</si>
  <si>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</si>
  <si>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</si>
  <si>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</si>
  <si>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</si>
  <si>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</si>
  <si>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</si>
  <si>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</si>
  <si>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</si>
  <si>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</si>
  <si>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</si>
  <si>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</si>
  <si>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</si>
  <si>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</si>
  <si>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</si>
  <si>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</si>
  <si>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</si>
  <si>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</si>
  <si>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</si>
  <si>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</si>
  <si>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</si>
  <si>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</si>
  <si>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</si>
  <si>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</si>
  <si>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</si>
  <si>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</si>
  <si>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</si>
  <si>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</si>
  <si>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</si>
  <si>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</si>
  <si>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</si>
  <si>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</si>
  <si>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</si>
  <si>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</si>
  <si>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</si>
  <si>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</si>
  <si>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</si>
  <si>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</si>
  <si>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</si>
  <si>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</si>
  <si>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</si>
  <si>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</si>
  <si>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</si>
  <si>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</si>
  <si>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</si>
  <si>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</si>
  <si>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</si>
  <si>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</si>
  <si>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</si>
  <si>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</si>
  <si>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</si>
  <si>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</si>
  <si>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</si>
  <si>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</si>
  <si>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</si>
  <si>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</si>
  <si>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</si>
  <si>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</si>
  <si>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</si>
  <si>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</si>
  <si>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</si>
  <si>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</si>
  <si>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</si>
  <si>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</si>
  <si>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</si>
  <si>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</si>
  <si>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</si>
  <si>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</si>
  <si>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</si>
  <si>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</si>
  <si>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</si>
  <si>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</si>
  <si>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</si>
  <si>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</si>
  <si>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</si>
  <si>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</si>
  <si>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</si>
  <si>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</si>
  <si>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</si>
  <si>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</si>
  <si>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</si>
  <si>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</si>
  <si>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</si>
  <si>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</si>
  <si>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</si>
  <si>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</si>
  <si>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</si>
  <si>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</si>
  <si>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</si>
  <si>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</si>
  <si>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</si>
  <si>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</si>
  <si>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</si>
  <si>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</si>
  <si>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</si>
  <si>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</si>
  <si>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</si>
  <si>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</si>
  <si>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</si>
  <si>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</si>
  <si>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</si>
  <si>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</si>
  <si>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</si>
  <si>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</si>
  <si>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</si>
  <si>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</si>
  <si>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</si>
  <si>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</si>
  <si>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</si>
  <si>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</si>
  <si>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</si>
  <si>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</si>
  <si>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</si>
  <si>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</si>
  <si>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</si>
  <si>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</si>
  <si>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</si>
  <si>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</si>
  <si>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</si>
  <si>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</si>
  <si>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</si>
  <si>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</si>
  <si>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</si>
  <si>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</si>
  <si>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</si>
  <si>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</si>
  <si>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</si>
  <si>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</si>
  <si>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</si>
  <si>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</si>
  <si>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</si>
  <si>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</si>
  <si>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</si>
  <si>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</si>
  <si>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</si>
  <si>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</si>
  <si>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</si>
  <si>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</si>
  <si>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</si>
  <si>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</si>
  <si>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</si>
  <si>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</si>
  <si>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</si>
  <si>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</si>
  <si>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</si>
  <si>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</si>
  <si>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</si>
  <si>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</si>
  <si>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</si>
  <si>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</si>
  <si>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</si>
  <si>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</si>
  <si>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</si>
  <si>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</si>
  <si>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</si>
  <si>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</si>
  <si>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</si>
  <si>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</si>
  <si>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</si>
  <si>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</si>
  <si>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</si>
  <si>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</si>
  <si>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</si>
  <si>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</si>
  <si>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</si>
  <si>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</si>
  <si>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</si>
  <si>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</si>
  <si>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</si>
  <si>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</si>
  <si>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</si>
  <si>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</si>
  <si>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</si>
  <si>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</si>
  <si>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</si>
  <si>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</si>
  <si>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</si>
  <si>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</si>
  <si>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</si>
  <si>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</si>
  <si>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</si>
  <si>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</si>
  <si>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</si>
  <si>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</si>
  <si>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</si>
  <si>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</si>
  <si>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</si>
  <si>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</si>
  <si>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</si>
  <si>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</si>
  <si>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</si>
  <si>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</si>
  <si>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</si>
  <si>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</si>
  <si>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</si>
  <si>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</si>
  <si>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</si>
  <si>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</si>
  <si>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</si>
  <si>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</si>
  <si>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</si>
  <si>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</si>
  <si>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</si>
  <si>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</si>
  <si>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</si>
  <si>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</si>
  <si>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</si>
  <si>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</si>
  <si>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</si>
  <si>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</si>
  <si>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</si>
  <si>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</si>
  <si>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</si>
  <si>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</si>
  <si>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</si>
  <si>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</si>
  <si>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</si>
  <si>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</si>
  <si>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</si>
  <si>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</si>
  <si>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</si>
  <si>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</si>
  <si>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</si>
  <si>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</si>
  <si>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</si>
  <si>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</si>
  <si>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</si>
  <si>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</si>
  <si>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</si>
  <si>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</si>
  <si>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</si>
  <si>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</si>
  <si>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</si>
  <si>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</si>
  <si>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</si>
  <si>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</si>
  <si>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</si>
  <si>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</si>
  <si>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</si>
  <si>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</si>
  <si>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</si>
  <si>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</si>
  <si>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</si>
  <si>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</si>
  <si>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</si>
  <si>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</si>
  <si>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</si>
  <si>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</si>
  <si>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</si>
  <si>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</si>
  <si>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</si>
  <si>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</si>
  <si>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</si>
  <si>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</si>
  <si>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</si>
  <si>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</si>
  <si>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</si>
  <si>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</si>
  <si>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</si>
  <si>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</si>
  <si>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</si>
  <si>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</si>
  <si>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</si>
  <si>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</si>
  <si>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</si>
  <si>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</si>
  <si>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</si>
  <si>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</si>
  <si>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</si>
  <si>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</si>
  <si>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</si>
  <si>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</si>
  <si>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</si>
  <si>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</si>
  <si>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</si>
  <si>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</si>
  <si>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</si>
  <si>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</si>
  <si>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</si>
  <si>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</si>
  <si>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</si>
  <si>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</si>
  <si>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</si>
  <si>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</si>
  <si>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</si>
  <si>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</si>
  <si>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</si>
  <si>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</si>
  <si>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</si>
  <si>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</si>
  <si>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</si>
  <si>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</si>
  <si>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</si>
  <si>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</si>
  <si>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</si>
  <si>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</si>
  <si>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</si>
  <si>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</si>
  <si>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</si>
  <si>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</si>
  <si>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</si>
  <si>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</si>
  <si>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</si>
  <si>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</si>
  <si>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</si>
  <si>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</si>
  <si>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</si>
  <si>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</si>
  <si>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</si>
  <si>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</si>
  <si>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</si>
  <si>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</si>
  <si>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</si>
  <si>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</si>
  <si>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</si>
  <si>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</si>
  <si>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</si>
  <si>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</si>
  <si>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</si>
  <si>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</si>
  <si>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</si>
  <si>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</si>
  <si>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</si>
  <si>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</si>
  <si>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</si>
  <si>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</si>
  <si>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</si>
  <si>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</si>
  <si>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</si>
  <si>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</si>
  <si>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</si>
  <si>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</si>
  <si>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</si>
  <si>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</si>
  <si>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</si>
  <si>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</si>
  <si>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</si>
  <si>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</si>
  <si>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</si>
  <si>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</si>
  <si>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</si>
  <si>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</si>
  <si>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</si>
  <si>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</si>
  <si>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</si>
  <si>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</si>
  <si>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</si>
  <si>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</si>
  <si>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</si>
  <si>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</si>
  <si>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</si>
  <si>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</si>
  <si>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</si>
  <si>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</si>
  <si>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</si>
  <si>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</si>
  <si>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</si>
  <si>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</si>
  <si>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</si>
  <si>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</si>
  <si>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</si>
  <si>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</si>
  <si>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</si>
  <si>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</si>
  <si>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</si>
  <si>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</si>
  <si>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</si>
  <si>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</si>
  <si>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</si>
  <si>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</si>
  <si>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</si>
  <si>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</si>
  <si>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</si>
  <si>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</si>
  <si>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</si>
  <si>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</si>
  <si>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</si>
  <si>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</si>
  <si>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</si>
  <si>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</si>
  <si>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</si>
  <si>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</si>
  <si>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</si>
  <si>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</si>
  <si>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</si>
  <si>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</si>
  <si>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</si>
  <si>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</si>
  <si>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</si>
  <si>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</si>
  <si>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</si>
  <si>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</si>
  <si>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</si>
  <si>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</si>
  <si>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</si>
  <si>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</si>
  <si>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</si>
  <si>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</si>
  <si>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</si>
  <si>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</si>
  <si>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</si>
  <si>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</si>
  <si>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</si>
  <si>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</si>
  <si>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</si>
  <si>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</si>
  <si>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</si>
  <si>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</si>
  <si>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</si>
  <si>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</si>
  <si>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</si>
  <si>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</si>
  <si>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</si>
  <si>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</si>
  <si>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</si>
  <si>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</si>
  <si>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</si>
  <si>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</si>
  <si>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</si>
  <si>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</si>
  <si>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</si>
  <si>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</si>
  <si>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</si>
  <si>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</si>
  <si>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</si>
  <si>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</si>
  <si>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</si>
  <si>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</si>
  <si>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</si>
  <si>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</si>
  <si>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</si>
  <si>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</si>
  <si>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</si>
  <si>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</si>
  <si>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</si>
  <si>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</si>
  <si>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</si>
  <si>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</si>
  <si>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</si>
  <si>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</si>
  <si>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</si>
  <si>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</si>
  <si>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</si>
  <si>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</si>
  <si>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</si>
  <si>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</si>
  <si>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</si>
  <si>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</si>
  <si>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</si>
  <si>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</si>
  <si>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</si>
  <si>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</si>
  <si>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</si>
  <si>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</si>
  <si>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</si>
  <si>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</si>
  <si>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</si>
  <si>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</si>
  <si>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</si>
  <si>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</si>
  <si>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</si>
  <si>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</si>
  <si>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</si>
  <si>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</si>
  <si>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</si>
  <si>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</si>
  <si>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</si>
  <si>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</si>
  <si>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</si>
  <si>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</si>
  <si>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</si>
  <si>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</si>
  <si>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</si>
  <si>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</si>
  <si>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</si>
  <si>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</si>
  <si>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</si>
  <si>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</si>
  <si>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</si>
  <si>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</si>
  <si>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</si>
  <si>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</si>
  <si>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</si>
  <si>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</si>
  <si>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</si>
  <si>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</si>
  <si>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</si>
  <si>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</si>
  <si>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</si>
  <si>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</si>
  <si>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</si>
  <si>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</si>
  <si>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</si>
  <si>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</si>
  <si>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</si>
  <si>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</si>
  <si>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</si>
  <si>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</si>
  <si>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</si>
  <si>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</si>
  <si>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</si>
  <si>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</si>
  <si>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</si>
  <si>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</si>
  <si>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</si>
  <si>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</si>
  <si>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</si>
  <si>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</si>
  <si>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</si>
  <si>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</si>
  <si>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</si>
  <si>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</si>
  <si>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</si>
  <si>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</si>
  <si>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</si>
  <si>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</si>
  <si>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</si>
  <si>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</si>
  <si>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</si>
  <si>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</si>
  <si>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</si>
  <si>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</si>
  <si>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</si>
  <si>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</si>
  <si>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</si>
  <si>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</si>
  <si>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</si>
  <si>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</si>
  <si>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</si>
  <si>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</si>
  <si>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</si>
  <si>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</si>
  <si>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</si>
  <si>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</si>
  <si>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</si>
  <si>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</si>
  <si>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</si>
  <si>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</si>
  <si>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</si>
  <si>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</si>
  <si>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</si>
  <si>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</si>
  <si>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</si>
  <si>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</si>
  <si>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</si>
  <si>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</si>
  <si>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</si>
  <si>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</si>
  <si>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</si>
  <si>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</si>
  <si>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</si>
  <si>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</si>
  <si>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</si>
  <si>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</si>
  <si>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</si>
  <si>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</si>
  <si>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</si>
  <si>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</si>
  <si>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</si>
  <si>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</si>
  <si>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</si>
  <si>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</si>
  <si>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</si>
  <si>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</si>
  <si>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</si>
  <si>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</si>
  <si>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</si>
  <si>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</si>
  <si>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</si>
  <si>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</si>
  <si>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</si>
  <si>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</si>
  <si>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</si>
  <si>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</si>
  <si>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</si>
  <si>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</si>
  <si>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</si>
  <si>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</si>
  <si>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</si>
  <si>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</si>
  <si>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</si>
  <si>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</si>
  <si>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</si>
  <si>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</si>
  <si>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</si>
  <si>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</si>
  <si>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</si>
  <si>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</si>
  <si>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</si>
  <si>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</si>
  <si>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</si>
  <si>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</si>
  <si>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</si>
  <si>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</si>
  <si>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</si>
  <si>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</si>
  <si>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</si>
  <si>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</si>
  <si>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</si>
  <si>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</si>
  <si>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</si>
  <si>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</si>
  <si>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</si>
  <si>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</si>
  <si>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</si>
  <si>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</si>
  <si>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</si>
  <si>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</si>
  <si>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</si>
  <si>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</si>
  <si>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</si>
  <si>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</si>
  <si>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</si>
  <si>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</si>
  <si>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</si>
  <si>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</si>
  <si>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</si>
  <si>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</si>
  <si>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</si>
  <si>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</si>
  <si>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</si>
  <si>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</si>
  <si>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</si>
  <si>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</si>
  <si>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</si>
  <si>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</si>
  <si>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</si>
  <si>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</si>
  <si>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</si>
  <si>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</si>
  <si>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</si>
  <si>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</si>
  <si>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</si>
  <si>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</si>
  <si>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</si>
  <si>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</si>
  <si>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</si>
  <si>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</si>
  <si>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</si>
  <si>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</si>
  <si>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</si>
  <si>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</si>
  <si>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</si>
  <si>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</si>
  <si>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</si>
  <si>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</si>
  <si>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</si>
  <si>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</si>
  <si>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</si>
  <si>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</si>
  <si>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</si>
  <si>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</si>
  <si>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</si>
  <si>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</si>
  <si>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</si>
  <si>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</si>
  <si>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</si>
  <si>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</si>
  <si>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</si>
  <si>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</si>
  <si>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</si>
  <si>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</si>
  <si>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</si>
  <si>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</si>
  <si>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</si>
  <si>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</si>
  <si>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</si>
  <si>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</si>
  <si>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</si>
  <si>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</si>
  <si>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</si>
  <si>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</si>
  <si>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</si>
  <si>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</si>
  <si>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</si>
  <si>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</si>
  <si>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</si>
  <si>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</si>
  <si>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</si>
  <si>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</si>
  <si>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</si>
  <si>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</si>
  <si>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</si>
  <si>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</si>
  <si>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</si>
  <si>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</si>
  <si>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</si>
  <si>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</si>
  <si>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</si>
  <si>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</si>
  <si>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</si>
  <si>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</si>
  <si>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</si>
  <si>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</si>
  <si>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</si>
  <si>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</si>
  <si>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</si>
  <si>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</si>
  <si>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</si>
  <si>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</si>
  <si>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</si>
  <si>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</si>
  <si>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</si>
  <si>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</si>
  <si>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</si>
  <si>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</si>
  <si>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</si>
  <si>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</si>
  <si>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</si>
  <si>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</si>
  <si>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</si>
  <si>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</si>
  <si>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</si>
  <si>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</si>
  <si>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</si>
  <si>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</si>
  <si>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</si>
  <si>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</si>
  <si>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</si>
  <si>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</si>
  <si>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</si>
  <si>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</si>
  <si>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</si>
  <si>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</si>
  <si>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</si>
  <si>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</si>
  <si>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</si>
  <si>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</si>
  <si>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</si>
  <si>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</si>
  <si>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</si>
  <si>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</si>
  <si>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</si>
  <si>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</si>
  <si>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</si>
  <si>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</si>
  <si>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</si>
  <si>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</si>
  <si>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</si>
  <si>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</si>
  <si>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</si>
  <si>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</si>
  <si>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</si>
  <si>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</si>
  <si>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</si>
  <si>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</si>
  <si>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</si>
  <si>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</si>
  <si>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</si>
  <si>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</si>
  <si>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</si>
  <si>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</si>
  <si>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</si>
  <si>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</si>
  <si>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</si>
  <si>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</si>
  <si>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</si>
  <si>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</si>
  <si>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</si>
  <si>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</si>
  <si>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</si>
  <si>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</si>
  <si>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</si>
  <si>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</si>
  <si>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</si>
  <si>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</si>
  <si>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</si>
  <si>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</si>
  <si>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</si>
  <si>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</si>
  <si>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</si>
  <si>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</si>
  <si>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</si>
  <si>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</si>
  <si>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</si>
  <si>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</si>
  <si>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</si>
  <si>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</si>
  <si>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</si>
  <si>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</si>
  <si>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</si>
  <si>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</si>
  <si>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</si>
  <si>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</si>
  <si>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</si>
  <si>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</si>
  <si>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</si>
  <si>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</si>
  <si>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</si>
  <si>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</si>
  <si>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</si>
  <si>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</si>
  <si>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</si>
  <si>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</si>
  <si>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</si>
  <si>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</si>
  <si>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</si>
  <si>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</si>
  <si>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</si>
  <si>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</si>
  <si>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</si>
  <si>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</si>
  <si>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</si>
  <si>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</si>
  <si>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</si>
  <si>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</si>
  <si>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</si>
  <si>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</si>
  <si>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</si>
  <si>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</si>
  <si>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</si>
  <si>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</si>
  <si>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</si>
  <si>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</si>
  <si>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</si>
  <si>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</si>
  <si>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</si>
  <si>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</si>
  <si>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</si>
  <si>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</si>
  <si>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</si>
  <si>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</si>
  <si>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</si>
  <si>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</si>
  <si>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</si>
  <si>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</si>
  <si>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rok</t>
  </si>
  <si>
    <t>miesiac</t>
  </si>
  <si>
    <t>dzien</t>
  </si>
  <si>
    <t>liczba porzadkowa</t>
  </si>
  <si>
    <t>plec</t>
  </si>
  <si>
    <t>ma a</t>
  </si>
  <si>
    <t>91.1</t>
  </si>
  <si>
    <t>nameid</t>
  </si>
  <si>
    <t>sobowtory</t>
  </si>
  <si>
    <t>91.2</t>
  </si>
  <si>
    <t>91.3</t>
  </si>
  <si>
    <t>najwieksze</t>
  </si>
  <si>
    <t>najmniejsze</t>
  </si>
  <si>
    <t>Etykiety wierszy</t>
  </si>
  <si>
    <t>Suma końcowa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</si>
  <si>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</si>
  <si>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</si>
  <si>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</si>
  <si>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</si>
  <si>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</si>
  <si>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</si>
  <si>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</si>
  <si>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</si>
  <si>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</si>
  <si>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</si>
  <si>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</si>
  <si>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</si>
  <si>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</si>
  <si>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</si>
  <si>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</si>
  <si>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</si>
  <si>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</si>
  <si>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</si>
  <si>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</si>
  <si>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</si>
  <si>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</si>
  <si>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</si>
  <si>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</si>
  <si>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Liczba z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</si>
</sst>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3" borderId="3" xfId="0" applyNumberFormat="1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9"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4.900126388886" createdVersion="8" refreshedVersion="8" minRefreshableVersion="3" recordCount="494" xr:uid="{E3D67300-FC1D-4E23-BB05-DAF1B5AA295F}">
  <cacheSource type="worksheet">
    <worksheetSource name="pesele"/>
  </cacheSource>
  <cacheFields count="11">
    <cacheField name="PESEL" numFmtId="0">
      <sharedItems count="494">
        <s v="09211700664"/>
        <s v="08292600995"/>
        <s v="08292800524"/>
        <s v="08301300067"/>
        <s v="08302500640"/>
        <s v="08310400776"/>
        <s v="08320100899"/>
        <s v="08321100430"/>
        <s v="09210200851"/>
        <s v="09211700701"/>
        <s v="09211700855"/>
        <s v="09212200408"/>
        <s v="09212300184"/>
        <s v="09212700984"/>
        <s v="09221200547"/>
        <s v="09301500334"/>
        <s v="09302100793"/>
        <s v="09302400657"/>
        <s v="09310500954"/>
        <s v="09310600579"/>
        <s v="09311000965"/>
        <s v="09320200961"/>
        <s v="09320300586"/>
        <s v="73103000844"/>
        <s v="08322201772"/>
        <s v="09321501177"/>
        <s v="08242501475"/>
        <s v="08260401830"/>
        <s v="08261601819"/>
        <s v="08282001818"/>
        <s v="08291801342"/>
        <s v="08292701702"/>
        <s v="08310501576"/>
        <s v="08310501583"/>
        <s v="08310501637"/>
        <s v="08312801124"/>
        <s v="08320301627"/>
        <s v="08321501774"/>
        <s v="08321501798"/>
        <s v="08322001464"/>
        <s v="08323101408"/>
        <s v="09210301460"/>
        <s v="09210501167"/>
        <s v="09211601354"/>
        <s v="09211601385"/>
        <s v="09211601408"/>
        <s v="09211801440"/>
        <s v="09211801464"/>
        <s v="09212001092"/>
        <s v="09221301682"/>
        <s v="09221601003"/>
        <s v="09291901773"/>
        <s v="09301601097"/>
        <s v="09302001353"/>
        <s v="09302201333"/>
        <s v="09302801182"/>
        <s v="09310901731"/>
        <s v="09311601388"/>
        <s v="09311601425"/>
        <s v="09311701118"/>
        <s v="09312201877"/>
        <s v="09320401737"/>
        <s v="09321301401"/>
        <s v="09321401422"/>
        <s v="09321501160"/>
        <s v="09322501336"/>
        <s v="64022301455"/>
        <s v="88080601948"/>
        <s v="08252202698"/>
        <s v="08260302636"/>
        <s v="08291402192"/>
        <s v="08291402215"/>
        <s v="08300502415"/>
        <s v="08301402608"/>
        <s v="08301702005"/>
        <s v="08310202460"/>
        <s v="08321202705"/>
        <s v="08322802348"/>
        <s v="09210102757"/>
        <s v="09211302729"/>
        <s v="09211402009"/>
        <s v="09211502310"/>
        <s v="09211702024"/>
        <s v="09211902011"/>
        <s v="09221202204"/>
        <s v="09221302980"/>
        <s v="09221402888"/>
        <s v="09221702025"/>
        <s v="09293002410"/>
        <s v="09301402414"/>
        <s v="09302502274"/>
        <s v="09302602400"/>
        <s v="09302702421"/>
        <s v="09310202696"/>
        <s v="09310302570"/>
        <s v="09310302617"/>
        <s v="09312902686"/>
        <s v="09313002170"/>
        <s v="09321202085"/>
        <s v="09321202160"/>
        <s v="09321202375"/>
        <s v="09321202436"/>
        <s v="09322202879"/>
        <s v="09322302180"/>
        <s v="09322402767"/>
        <s v="09322602686"/>
        <s v="09322702454"/>
        <s v="09322802260"/>
        <s v="57102202414"/>
        <s v="09313003607"/>
        <s v="08321103754"/>
        <s v="08261403695"/>
        <s v="08272703658"/>
        <s v="08272903041"/>
        <s v="08280203076"/>
        <s v="08281403420"/>
        <s v="08281903982"/>
        <s v="08282003575"/>
        <s v="08321803937"/>
        <s v="08321903095"/>
        <s v="08322303078"/>
        <s v="09210503817"/>
        <s v="09210503831"/>
        <s v="09211003583"/>
        <s v="09211503908"/>
        <s v="09211803947"/>
        <s v="09221103062"/>
        <s v="09301303371"/>
        <s v="09303003200"/>
        <s v="09310403981"/>
        <s v="09310503841"/>
        <s v="09311103163"/>
        <s v="09311103484"/>
        <s v="09311303426"/>
        <s v="09311303679"/>
        <s v="09311303693"/>
        <s v="09312003684"/>
        <s v="09312003707"/>
        <s v="09312103018"/>
        <s v="09312503412"/>
        <s v="09313003584"/>
        <s v="09321103584"/>
        <s v="09321103607"/>
        <s v="09321903900"/>
        <s v="09321903917"/>
        <s v="09322003265"/>
        <s v="09322103743"/>
        <s v="09322103842"/>
        <s v="09323103810"/>
        <s v="09220204047"/>
        <s v="08261204258"/>
        <s v="08261804557"/>
        <s v="08261804595"/>
        <s v="08270104291"/>
        <s v="08281204694"/>
        <s v="08291104230"/>
        <s v="08300104334"/>
        <s v="09210804949"/>
        <s v="09210904274"/>
        <s v="09211104925"/>
        <s v="09211404100"/>
        <s v="09212704926"/>
        <s v="09212704964"/>
        <s v="09220404607"/>
        <s v="09220404645"/>
        <s v="09220504024"/>
        <s v="09220504048"/>
        <s v="09220704127"/>
        <s v="09221304623"/>
        <s v="09221804109"/>
        <s v="09292604859"/>
        <s v="09292604873"/>
        <s v="09292704191"/>
        <s v="09300804514"/>
        <s v="09301004012"/>
        <s v="09302304838"/>
        <s v="09310804898"/>
        <s v="09311204208"/>
        <s v="09311204284"/>
        <s v="09312104743"/>
        <s v="09312304525"/>
        <s v="09312704714"/>
        <s v="09323004647"/>
        <s v="09323004692"/>
        <s v="09323004715"/>
        <s v="09323004753"/>
        <s v="09323004777"/>
        <s v="09323004791"/>
        <s v="88080204509"/>
        <s v="90112004373"/>
        <s v="08251305958"/>
        <s v="08300705627"/>
        <s v="08312405724"/>
        <s v="08312405830"/>
        <s v="08312605179"/>
        <s v="09210205672"/>
        <s v="09210205924"/>
        <s v="09210705127"/>
        <s v="09211005936"/>
        <s v="09211005974"/>
        <s v="09211305227"/>
        <s v="09220305687"/>
        <s v="09221205443"/>
        <s v="09221205481"/>
        <s v="09221205504"/>
        <s v="09221205528"/>
        <s v="09292105855"/>
        <s v="09292105879"/>
        <s v="09300205292"/>
        <s v="09301405172"/>
        <s v="09303005042"/>
        <s v="09303005066"/>
        <s v="09303005080"/>
        <s v="09303005141"/>
        <s v="09310705410"/>
        <s v="09311005144"/>
        <s v="09311005632"/>
        <s v="09311505163"/>
        <s v="09312505797"/>
        <s v="09312505810"/>
        <s v="09312605138"/>
        <s v="09312605176"/>
        <s v="09320105440"/>
        <s v="09320505837"/>
        <s v="09320605025"/>
        <s v="09320805814"/>
        <s v="09320905187"/>
        <s v="09321305122"/>
        <s v="09321805936"/>
        <s v="09321905469"/>
        <s v="09322505941"/>
        <s v="09322705310"/>
        <s v="09322705358"/>
        <s v="09322805690"/>
        <s v="09322905758"/>
        <s v="09323105621"/>
        <s v="75121005045"/>
        <s v="85052605175"/>
        <s v="89040205480"/>
        <s v="08250606999"/>
        <s v="08311206692"/>
        <s v="08311506181"/>
        <s v="08311606225"/>
        <s v="08321606950"/>
        <s v="08321706346"/>
        <s v="08322806465"/>
        <s v="09210406097"/>
        <s v="09210706548"/>
        <s v="09210706999"/>
        <s v="09211906282"/>
        <s v="09211906305"/>
        <s v="09301206759"/>
        <s v="09301206797"/>
        <s v="09302806088"/>
        <s v="09302806613"/>
        <s v="09310906101"/>
        <s v="09310906125"/>
        <s v="09311706359"/>
        <s v="09311806622"/>
        <s v="09312106127"/>
        <s v="09321706992"/>
        <s v="09322106333"/>
        <s v="09322106357"/>
        <s v="09322306528"/>
        <s v="53082806059"/>
        <s v="55110906690"/>
        <s v="75032006098"/>
        <s v="08262307035"/>
        <s v="08272207404"/>
        <s v="08272207572"/>
        <s v="08272807246"/>
        <s v="08280707488"/>
        <s v="08281807682"/>
        <s v="08292507414"/>
        <s v="08292507452"/>
        <s v="08311107443"/>
        <s v="08311907241"/>
        <s v="08312007919"/>
        <s v="09210507040"/>
        <s v="09210507477"/>
        <s v="09210607412"/>
        <s v="09210607436"/>
        <s v="09213007141"/>
        <s v="09220307788"/>
        <s v="09292707019"/>
        <s v="09310407886"/>
        <s v="09311907224"/>
        <s v="09312307276"/>
        <s v="09321407220"/>
        <s v="09321607125"/>
        <s v="09322907675"/>
        <s v="08282108997"/>
        <s v="08311008492"/>
        <s v="08321508733"/>
        <s v="09210908216"/>
        <s v="09211908451"/>
        <s v="09221608888"/>
        <s v="09292008233"/>
        <s v="09300608057"/>
        <s v="09302308382"/>
        <s v="09310208166"/>
        <s v="09310208432"/>
        <s v="09310408399"/>
        <s v="09311308469"/>
        <s v="09311908720"/>
        <s v="09312008337"/>
        <s v="09312408236"/>
        <s v="09312808395"/>
        <s v="09313008381"/>
        <s v="09320408093"/>
        <s v="09321008971"/>
        <s v="09321208296"/>
        <s v="63092608644"/>
        <s v="74121108598"/>
        <s v="89082608599"/>
        <s v="08242809191"/>
        <s v="08261009495"/>
        <s v="08302709032"/>
        <s v="08321109460"/>
        <s v="08323009317"/>
        <s v="09210409205"/>
        <s v="09211909674"/>
        <s v="09212509149"/>
        <s v="09221309963"/>
        <s v="09292509833"/>
        <s v="09292809391"/>
        <s v="09292909312"/>
        <s v="09300109015"/>
        <s v="09302609421"/>
        <s v="09302809661"/>
        <s v="09302909729"/>
        <s v="09302909767"/>
        <s v="09303009855"/>
        <s v="09311009704"/>
        <s v="09320509077"/>
        <s v="09322109039"/>
        <s v="09322909004"/>
        <s v="92080709353"/>
        <s v="09311310792"/>
        <s v="09211010019"/>
        <s v="09212610942"/>
        <s v="09292810890"/>
        <s v="09300710196"/>
        <s v="09310310236"/>
        <s v="09313010294"/>
        <s v="71110410883"/>
        <s v="81081010863"/>
        <s v="08262311957"/>
        <s v="08272911356"/>
        <s v="08303111102"/>
        <s v="08310711054"/>
        <s v="08320411573"/>
        <s v="09210111032"/>
        <s v="09211411278"/>
        <s v="09302011011"/>
        <s v="09302711423"/>
        <s v="09311711463"/>
        <s v="09320311214"/>
        <s v="09321611788"/>
        <s v="50021011352"/>
        <s v="50101111305"/>
        <s v="67103111042"/>
        <s v="86070511185"/>
        <s v="08242912835"/>
        <s v="08270412255"/>
        <s v="08272312577"/>
        <s v="08282712460"/>
        <s v="08292412637"/>
        <s v="09211212916"/>
        <s v="09211412248"/>
        <s v="09292213174"/>
        <s v="08292314397"/>
        <s v="08292514056"/>
        <s v="09292314615"/>
        <s v="66063014631"/>
        <s v="78011115028"/>
        <s v="88080416256"/>
        <s v="68112117597"/>
        <s v="64040919575"/>
        <s v="82072219267"/>
        <s v="89081519801"/>
        <s v="61121020469"/>
        <s v="89042620494"/>
        <s v="90053120136"/>
        <s v="87072724289"/>
        <s v="69030626134"/>
        <s v="79070627831"/>
        <s v="55123128973"/>
        <s v="73112328551"/>
        <s v="89011129700"/>
        <s v="86070630583"/>
        <s v="89012630357"/>
        <s v="86072032543"/>
        <s v="88103032931"/>
        <s v="89040633348"/>
        <s v="89041133472"/>
        <s v="85052135674"/>
        <s v="50102636355"/>
        <s v="59083036077"/>
        <s v="54020837137"/>
        <s v="89010737704"/>
        <s v="84051840149"/>
        <s v="86080941169"/>
        <s v="86081443325"/>
        <s v="89032143350"/>
        <s v="89062644823"/>
        <s v="78102945963"/>
        <s v="52110446139"/>
        <s v="79101146737"/>
        <s v="83041947282"/>
        <s v="67113048790"/>
        <s v="81101148770"/>
        <s v="67120749923"/>
        <s v="74040249598"/>
        <s v="89042750933"/>
        <s v="66100651663"/>
        <s v="59031152059"/>
        <s v="76122752028"/>
        <s v="89120952161"/>
        <s v="51011153311"/>
        <s v="55022153432"/>
        <s v="76043054555"/>
        <s v="63122755182"/>
        <s v="52101156863"/>
        <s v="65092056892"/>
        <s v="61100157652"/>
        <s v="70032057433"/>
        <s v="71093058856"/>
        <s v="64063159211"/>
        <s v="56111161549"/>
        <s v="71123061643"/>
        <s v="75113162747"/>
        <s v="88120262427"/>
        <s v="57073163051"/>
        <s v="79012564484"/>
        <s v="87071164662"/>
        <s v="89020265394"/>
        <s v="67112966668"/>
        <s v="89112466825"/>
        <s v="85052568643"/>
        <s v="89021468413"/>
        <s v="62092569090"/>
        <s v="76043169949"/>
        <s v="59110570565"/>
        <s v="73070871368"/>
        <s v="51102573842"/>
        <s v="79110673709"/>
        <s v="69122174118"/>
        <s v="66111176164"/>
        <s v="89040876453"/>
        <s v="71112677514"/>
        <s v="61032479116"/>
        <s v="70053179170"/>
        <s v="85031079443"/>
        <s v="85111779283"/>
        <s v="89022379914"/>
        <s v="89082179879"/>
        <s v="89011581319"/>
        <s v="89091482250"/>
        <s v="66113183995"/>
        <s v="74120284541"/>
        <s v="74123184206"/>
        <s v="77111084850"/>
        <s v="84112185145"/>
        <s v="89040185241"/>
        <s v="89052085069"/>
        <s v="65102086116"/>
        <s v="76121186303"/>
        <s v="58122188027"/>
        <s v="78103188695"/>
        <s v="89102588171"/>
        <s v="59042989686"/>
        <s v="62033089803"/>
        <s v="78123189018"/>
        <s v="60102890107"/>
        <s v="91023191330"/>
        <s v="63102092944"/>
        <s v="65062892381"/>
        <s v="89100192752"/>
        <s v="89010293604"/>
        <s v="66100294134"/>
        <s v="70120794633"/>
        <s v="84050694367"/>
        <s v="84051294894"/>
        <s v="88111094545"/>
        <s v="70101195486"/>
        <s v="86061995325"/>
        <s v="87070895372"/>
        <s v="89052295172"/>
        <s v="72031096705"/>
        <s v="89021697637"/>
        <s v="53122299122"/>
        <s v="73010399576"/>
        <s v="75123199317"/>
      </sharedItems>
    </cacheField>
    <cacheField name="Nazwisko" numFmtId="0">
      <sharedItems/>
    </cacheField>
    <cacheField name="Imie" numFmtId="0">
      <sharedItems/>
    </cacheField>
    <cacheField name="rok" numFmtId="0">
      <sharedItems containsSemiMixedTypes="0" containsString="0" containsNumber="1" containsInteger="1" minValue="1908" maxValue="1992"/>
    </cacheField>
    <cacheField name="miesiac" numFmtId="0">
      <sharedItems count="23">
        <s v="21"/>
        <s v="29"/>
        <s v="30"/>
        <s v="31"/>
        <s v="32"/>
        <s v="22"/>
        <s v="10"/>
        <s v="24"/>
        <s v="26"/>
        <s v="28"/>
        <s v="02"/>
        <s v="08"/>
        <s v="25"/>
        <s v="27"/>
        <s v="11"/>
        <s v="12"/>
        <s v="05"/>
        <s v="04"/>
        <s v="03"/>
        <s v="09"/>
        <s v="07"/>
        <s v="06"/>
        <s v="01"/>
      </sharedItems>
    </cacheField>
    <cacheField name="dzien" numFmtId="0">
      <sharedItems/>
    </cacheField>
    <cacheField name="liczba porzadkowa" numFmtId="2">
      <sharedItems containsSemiMixedTypes="0" containsString="0" containsNumber="1" containsInteger="1" minValue="0" maxValue="99"/>
    </cacheField>
    <cacheField name="plec" numFmtId="0">
      <sharedItems/>
    </cacheField>
    <cacheField name="ma a" numFmtId="0">
      <sharedItems containsSemiMixedTypes="0" containsString="0" containsNumber="1" containsInteger="1" minValue="0" maxValue="1"/>
    </cacheField>
    <cacheField name="nameid" numFmtId="0">
      <sharedItems/>
    </cacheField>
    <cacheField name="sobowtory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x v="0"/>
    <s v="Kozlowska"/>
    <s v="Malgorzata"/>
    <n v="1909"/>
    <x v="0"/>
    <s v="70"/>
    <n v="0"/>
    <s v="k"/>
    <n v="0"/>
    <s v="KozlowskaMalgorzata"/>
    <n v="2"/>
  </r>
  <r>
    <x v="1"/>
    <s v="Rowinski"/>
    <s v="Jacek"/>
    <n v="1908"/>
    <x v="1"/>
    <s v="60"/>
    <n v="0"/>
    <s v="m"/>
    <n v="0"/>
    <s v="RowinskiJacek"/>
    <n v="0"/>
  </r>
  <r>
    <x v="2"/>
    <s v="Gozdalik"/>
    <s v="Oliwia"/>
    <n v="1908"/>
    <x v="1"/>
    <s v="80"/>
    <n v="0"/>
    <s v="k"/>
    <n v="0"/>
    <s v="GozdalikOliwia"/>
    <n v="0"/>
  </r>
  <r>
    <x v="3"/>
    <s v="Wendt"/>
    <s v="Amelia"/>
    <n v="1908"/>
    <x v="2"/>
    <s v="30"/>
    <n v="0"/>
    <s v="k"/>
    <n v="0"/>
    <s v="WendtAmelia"/>
    <n v="0"/>
  </r>
  <r>
    <x v="4"/>
    <s v="Bonislawska"/>
    <s v="Monika"/>
    <n v="1908"/>
    <x v="2"/>
    <s v="50"/>
    <n v="0"/>
    <s v="k"/>
    <n v="0"/>
    <s v="BonislawskaMonika"/>
    <n v="0"/>
  </r>
  <r>
    <x v="5"/>
    <s v="Koprowski"/>
    <s v="Maurycy"/>
    <n v="1908"/>
    <x v="3"/>
    <s v="40"/>
    <n v="0"/>
    <s v="m"/>
    <n v="0"/>
    <s v="KoprowskiMaurycy"/>
    <n v="0"/>
  </r>
  <r>
    <x v="6"/>
    <s v="Goszczynski"/>
    <s v="Patryk"/>
    <n v="1908"/>
    <x v="4"/>
    <s v="10"/>
    <n v="0"/>
    <s v="m"/>
    <n v="0"/>
    <s v="GoszczynskiPatryk"/>
    <n v="0"/>
  </r>
  <r>
    <x v="7"/>
    <s v="Wladyka"/>
    <s v="Alexander"/>
    <n v="1908"/>
    <x v="4"/>
    <s v="10"/>
    <n v="0"/>
    <s v="m"/>
    <n v="0"/>
    <s v="WladykaAlexander"/>
    <n v="0"/>
  </r>
  <r>
    <x v="8"/>
    <s v="Trawicki"/>
    <s v="Borys"/>
    <n v="1909"/>
    <x v="0"/>
    <s v="20"/>
    <n v="0"/>
    <s v="m"/>
    <n v="0"/>
    <s v="TrawickiBorys"/>
    <n v="0"/>
  </r>
  <r>
    <x v="9"/>
    <s v="Lewandowska"/>
    <s v="Maja"/>
    <n v="1909"/>
    <x v="0"/>
    <s v="70"/>
    <n v="0"/>
    <s v="k"/>
    <n v="0"/>
    <s v="LewandowskaMaja"/>
    <n v="0"/>
  </r>
  <r>
    <x v="10"/>
    <s v="Gorlikowski"/>
    <s v="Patrick"/>
    <n v="1909"/>
    <x v="0"/>
    <s v="70"/>
    <n v="0"/>
    <s v="m"/>
    <n v="0"/>
    <s v="GorlikowskiPatrick"/>
    <n v="0"/>
  </r>
  <r>
    <x v="11"/>
    <s v="Pawlun"/>
    <s v="Karolina"/>
    <n v="1909"/>
    <x v="0"/>
    <s v="20"/>
    <n v="0"/>
    <s v="k"/>
    <n v="0"/>
    <s v="PawlunKarolina"/>
    <n v="0"/>
  </r>
  <r>
    <x v="12"/>
    <s v="Majchrzak"/>
    <s v="Lucja"/>
    <n v="1909"/>
    <x v="0"/>
    <s v="30"/>
    <n v="0"/>
    <s v="k"/>
    <n v="0"/>
    <s v="MajchrzakLucja"/>
    <n v="0"/>
  </r>
  <r>
    <x v="13"/>
    <s v="Krol"/>
    <s v="Malgorzata"/>
    <n v="1909"/>
    <x v="0"/>
    <s v="70"/>
    <n v="0"/>
    <s v="k"/>
    <n v="0"/>
    <s v="KrolMalgorzata"/>
    <n v="0"/>
  </r>
  <r>
    <x v="14"/>
    <s v="Drapinska"/>
    <s v="Weronika"/>
    <n v="1909"/>
    <x v="5"/>
    <s v="20"/>
    <n v="0"/>
    <s v="k"/>
    <n v="0"/>
    <s v="DrapinskaWeronika"/>
    <n v="0"/>
  </r>
  <r>
    <x v="15"/>
    <s v="Magulski"/>
    <s v="Maciej"/>
    <n v="1909"/>
    <x v="2"/>
    <s v="50"/>
    <n v="0"/>
    <s v="m"/>
    <n v="0"/>
    <s v="MagulskiMaciej"/>
    <n v="0"/>
  </r>
  <r>
    <x v="16"/>
    <s v="Kubisiak"/>
    <s v="Mateusz"/>
    <n v="1909"/>
    <x v="2"/>
    <s v="10"/>
    <n v="0"/>
    <s v="m"/>
    <n v="0"/>
    <s v="KubisiakMateusz"/>
    <n v="0"/>
  </r>
  <r>
    <x v="17"/>
    <s v="Lunkiewicz"/>
    <s v="Maciej"/>
    <n v="1909"/>
    <x v="2"/>
    <s v="40"/>
    <n v="0"/>
    <s v="m"/>
    <n v="0"/>
    <s v="LunkiewiczMaciej"/>
    <n v="0"/>
  </r>
  <r>
    <x v="18"/>
    <s v="Pawlak"/>
    <s v="Jan"/>
    <n v="1909"/>
    <x v="3"/>
    <s v="50"/>
    <n v="0"/>
    <s v="m"/>
    <n v="0"/>
    <s v="PawlakJan"/>
    <n v="0"/>
  </r>
  <r>
    <x v="19"/>
    <s v="Chmielewski"/>
    <s v="Jakub"/>
    <n v="1909"/>
    <x v="3"/>
    <s v="60"/>
    <n v="0"/>
    <s v="m"/>
    <n v="0"/>
    <s v="ChmielewskiJakub"/>
    <n v="0"/>
  </r>
  <r>
    <x v="20"/>
    <s v="Chmielewska"/>
    <s v="Wiktoria"/>
    <n v="1909"/>
    <x v="3"/>
    <s v="00"/>
    <n v="0"/>
    <s v="k"/>
    <n v="0"/>
    <s v="ChmielewskaWiktoria"/>
    <n v="0"/>
  </r>
  <r>
    <x v="21"/>
    <s v="Mlodzianowska"/>
    <s v="Lena"/>
    <n v="1909"/>
    <x v="4"/>
    <s v="20"/>
    <n v="0"/>
    <s v="k"/>
    <n v="0"/>
    <s v="MlodzianowskaLena"/>
    <n v="0"/>
  </r>
  <r>
    <x v="22"/>
    <s v="Kmiecik"/>
    <s v="Martyna"/>
    <n v="1909"/>
    <x v="4"/>
    <s v="30"/>
    <n v="0"/>
    <s v="k"/>
    <n v="0"/>
    <s v="KmiecikMartyna"/>
    <n v="0"/>
  </r>
  <r>
    <x v="23"/>
    <s v="Stankiewicz"/>
    <s v="Hanna"/>
    <n v="1973"/>
    <x v="6"/>
    <s v="00"/>
    <n v="0"/>
    <s v="k"/>
    <n v="0"/>
    <s v="StankiewiczHanna"/>
    <n v="0"/>
  </r>
  <r>
    <x v="24"/>
    <s v="Michalak"/>
    <s v="Krzysztof"/>
    <n v="1908"/>
    <x v="4"/>
    <s v="20"/>
    <n v="1"/>
    <s v="m"/>
    <n v="0"/>
    <s v="MichalakKrzysztof"/>
    <n v="1"/>
  </r>
  <r>
    <x v="25"/>
    <s v="Wizniewski"/>
    <s v="Andrzej"/>
    <n v="1909"/>
    <x v="4"/>
    <s v="50"/>
    <n v="1"/>
    <s v="m"/>
    <n v="0"/>
    <s v="WizniewskiAndrzej"/>
    <n v="1"/>
  </r>
  <r>
    <x v="26"/>
    <s v="Micun"/>
    <s v="Krzysztof"/>
    <n v="1908"/>
    <x v="7"/>
    <s v="50"/>
    <n v="1"/>
    <s v="m"/>
    <n v="0"/>
    <s v="MicunKrzysztof"/>
    <n v="0"/>
  </r>
  <r>
    <x v="27"/>
    <s v="Chojnacki"/>
    <s v="Jacek"/>
    <n v="1908"/>
    <x v="8"/>
    <s v="40"/>
    <n v="1"/>
    <s v="m"/>
    <n v="0"/>
    <s v="ChojnackiJacek"/>
    <n v="0"/>
  </r>
  <r>
    <x v="28"/>
    <s v="Lewita"/>
    <s v="Maksymilian"/>
    <n v="1908"/>
    <x v="8"/>
    <s v="60"/>
    <n v="1"/>
    <s v="m"/>
    <n v="0"/>
    <s v="LewitaMaksymilian"/>
    <n v="0"/>
  </r>
  <r>
    <x v="29"/>
    <s v="Rutkowski"/>
    <s v="Igor"/>
    <n v="1908"/>
    <x v="9"/>
    <s v="00"/>
    <n v="1"/>
    <s v="m"/>
    <n v="0"/>
    <s v="RutkowskiIgor"/>
    <n v="0"/>
  </r>
  <r>
    <x v="30"/>
    <s v="Wlodarczyk"/>
    <s v="Alicja"/>
    <n v="1908"/>
    <x v="1"/>
    <s v="80"/>
    <n v="1"/>
    <s v="k"/>
    <n v="0"/>
    <s v="WlodarczykAlicja"/>
    <n v="0"/>
  </r>
  <r>
    <x v="31"/>
    <s v="Szymanska"/>
    <s v="Ariuna"/>
    <n v="1908"/>
    <x v="1"/>
    <s v="70"/>
    <n v="1"/>
    <s v="k"/>
    <n v="0"/>
    <s v="SzymanskaAriuna"/>
    <n v="0"/>
  </r>
  <r>
    <x v="32"/>
    <s v="Cicherski"/>
    <s v="Szymon"/>
    <n v="1908"/>
    <x v="3"/>
    <s v="50"/>
    <n v="1"/>
    <s v="m"/>
    <n v="0"/>
    <s v="CicherskiSzymon"/>
    <n v="0"/>
  </r>
  <r>
    <x v="33"/>
    <s v="Olitkowska"/>
    <s v="Klaudia"/>
    <n v="1908"/>
    <x v="3"/>
    <s v="50"/>
    <n v="1"/>
    <s v="k"/>
    <n v="0"/>
    <s v="OlitkowskaKlaudia"/>
    <n v="0"/>
  </r>
  <r>
    <x v="34"/>
    <s v="Majewski"/>
    <s v="Maciej"/>
    <n v="1908"/>
    <x v="3"/>
    <s v="50"/>
    <n v="1"/>
    <s v="m"/>
    <n v="0"/>
    <s v="MajewskiMaciej"/>
    <n v="0"/>
  </r>
  <r>
    <x v="35"/>
    <s v="Ulwan"/>
    <s v="Anna"/>
    <n v="1908"/>
    <x v="3"/>
    <s v="80"/>
    <n v="1"/>
    <s v="k"/>
    <n v="0"/>
    <s v="UlwanAnna"/>
    <n v="0"/>
  </r>
  <r>
    <x v="36"/>
    <s v="Bigos"/>
    <s v="Zosia"/>
    <n v="1908"/>
    <x v="4"/>
    <s v="30"/>
    <n v="1"/>
    <s v="k"/>
    <n v="0"/>
    <s v="BigosZosia"/>
    <n v="0"/>
  </r>
  <r>
    <x v="37"/>
    <s v="Piechalski"/>
    <s v="Jan"/>
    <n v="1908"/>
    <x v="4"/>
    <s v="50"/>
    <n v="1"/>
    <s v="m"/>
    <n v="0"/>
    <s v="PiechalskiJan"/>
    <n v="0"/>
  </r>
  <r>
    <x v="38"/>
    <s v="Potocki"/>
    <s v="Mariusz"/>
    <n v="1908"/>
    <x v="4"/>
    <s v="50"/>
    <n v="1"/>
    <s v="m"/>
    <n v="0"/>
    <s v="PotockiMariusz"/>
    <n v="0"/>
  </r>
  <r>
    <x v="39"/>
    <s v="Ciupa"/>
    <s v="Wiktoria"/>
    <n v="1908"/>
    <x v="4"/>
    <s v="00"/>
    <n v="1"/>
    <s v="k"/>
    <n v="0"/>
    <s v="CiupaWiktoria"/>
    <n v="0"/>
  </r>
  <r>
    <x v="40"/>
    <s v="Kotowska"/>
    <s v="Marianna"/>
    <n v="1908"/>
    <x v="4"/>
    <s v="10"/>
    <n v="1"/>
    <s v="k"/>
    <n v="0"/>
    <s v="KotowskaMarianna"/>
    <n v="0"/>
  </r>
  <r>
    <x v="41"/>
    <s v="Jazkowiec"/>
    <s v="Nadia"/>
    <n v="1909"/>
    <x v="0"/>
    <s v="30"/>
    <n v="1"/>
    <s v="k"/>
    <n v="0"/>
    <s v="JazkowiecNadia"/>
    <n v="0"/>
  </r>
  <r>
    <x v="42"/>
    <s v="Kilanowska"/>
    <s v="Michalina"/>
    <n v="1909"/>
    <x v="0"/>
    <s v="50"/>
    <n v="1"/>
    <s v="k"/>
    <n v="0"/>
    <s v="KilanowskaMichalina"/>
    <n v="0"/>
  </r>
  <r>
    <x v="43"/>
    <s v="Kizielewicz"/>
    <s v="Michal"/>
    <n v="1909"/>
    <x v="0"/>
    <s v="60"/>
    <n v="1"/>
    <s v="m"/>
    <n v="0"/>
    <s v="KizielewiczMichal"/>
    <n v="0"/>
  </r>
  <r>
    <x v="44"/>
    <s v="Kecler"/>
    <s v="Milena"/>
    <n v="1909"/>
    <x v="0"/>
    <s v="60"/>
    <n v="1"/>
    <s v="k"/>
    <n v="0"/>
    <s v="KeclerMilena"/>
    <n v="0"/>
  </r>
  <r>
    <x v="45"/>
    <s v="Zochowska"/>
    <s v="Adriana"/>
    <n v="1909"/>
    <x v="0"/>
    <s v="60"/>
    <n v="1"/>
    <s v="k"/>
    <n v="0"/>
    <s v="ZochowskaAdriana"/>
    <n v="0"/>
  </r>
  <r>
    <x v="46"/>
    <s v="Katende"/>
    <s v="Milena"/>
    <n v="1909"/>
    <x v="0"/>
    <s v="80"/>
    <n v="1"/>
    <s v="k"/>
    <n v="0"/>
    <s v="KatendeMilena"/>
    <n v="0"/>
  </r>
  <r>
    <x v="47"/>
    <s v="Tokarz"/>
    <s v="Anna"/>
    <n v="1909"/>
    <x v="0"/>
    <s v="80"/>
    <n v="1"/>
    <s v="k"/>
    <n v="0"/>
    <s v="TokarzAnna"/>
    <n v="0"/>
  </r>
  <r>
    <x v="48"/>
    <s v="Paluchowski"/>
    <s v="Julian"/>
    <n v="1909"/>
    <x v="0"/>
    <s v="00"/>
    <n v="1"/>
    <s v="m"/>
    <n v="0"/>
    <s v="PaluchowskiJulian"/>
    <n v="0"/>
  </r>
  <r>
    <x v="49"/>
    <s v="Kaminska"/>
    <s v="Monika"/>
    <n v="1909"/>
    <x v="5"/>
    <s v="30"/>
    <n v="1"/>
    <s v="k"/>
    <n v="0"/>
    <s v="KaminskaMonika"/>
    <n v="0"/>
  </r>
  <r>
    <x v="50"/>
    <s v="Janik"/>
    <s v="Natalia"/>
    <n v="1909"/>
    <x v="5"/>
    <s v="60"/>
    <n v="1"/>
    <s v="k"/>
    <n v="0"/>
    <s v="JanikNatalia"/>
    <n v="0"/>
  </r>
  <r>
    <x v="51"/>
    <s v="Luchowski"/>
    <s v="Maksymilian"/>
    <n v="1909"/>
    <x v="1"/>
    <s v="90"/>
    <n v="1"/>
    <s v="m"/>
    <n v="0"/>
    <s v="LuchowskiMaksymilian"/>
    <n v="0"/>
  </r>
  <r>
    <x v="52"/>
    <s v="Langiewicz"/>
    <s v="Marcel"/>
    <n v="1909"/>
    <x v="2"/>
    <s v="60"/>
    <n v="1"/>
    <s v="m"/>
    <n v="0"/>
    <s v="LangiewiczMarcel"/>
    <n v="0"/>
  </r>
  <r>
    <x v="53"/>
    <s v="Polonski"/>
    <s v="Jakub"/>
    <n v="1909"/>
    <x v="2"/>
    <s v="00"/>
    <n v="1"/>
    <s v="m"/>
    <n v="0"/>
    <s v="PolonskiJakub"/>
    <n v="0"/>
  </r>
  <r>
    <x v="54"/>
    <s v="Duraj"/>
    <s v="Piotr"/>
    <n v="1909"/>
    <x v="2"/>
    <s v="20"/>
    <n v="1"/>
    <s v="m"/>
    <n v="0"/>
    <s v="DurajPiotr"/>
    <n v="0"/>
  </r>
  <r>
    <x v="55"/>
    <s v="Gosiewska"/>
    <s v="Paulina"/>
    <n v="1909"/>
    <x v="2"/>
    <s v="80"/>
    <n v="1"/>
    <s v="k"/>
    <n v="0"/>
    <s v="GosiewskaPaulina"/>
    <n v="0"/>
  </r>
  <r>
    <x v="56"/>
    <s v="Krosnowski"/>
    <s v="Mateusz"/>
    <n v="1909"/>
    <x v="3"/>
    <s v="90"/>
    <n v="1"/>
    <s v="m"/>
    <n v="0"/>
    <s v="KrosnowskiMateusz"/>
    <n v="0"/>
  </r>
  <r>
    <x v="57"/>
    <s v="Tomanek"/>
    <s v="Anna"/>
    <n v="1909"/>
    <x v="3"/>
    <s v="60"/>
    <n v="1"/>
    <s v="k"/>
    <n v="0"/>
    <s v="TomanekAnna"/>
    <n v="0"/>
  </r>
  <r>
    <x v="58"/>
    <s v="Pawlowicz"/>
    <s v="Karolina"/>
    <n v="1909"/>
    <x v="3"/>
    <s v="60"/>
    <n v="1"/>
    <s v="k"/>
    <n v="0"/>
    <s v="PawlowiczKarolina"/>
    <n v="0"/>
  </r>
  <r>
    <x v="59"/>
    <s v="Szwast"/>
    <s v="Daniel"/>
    <n v="1909"/>
    <x v="3"/>
    <s v="70"/>
    <n v="1"/>
    <s v="m"/>
    <n v="0"/>
    <s v="SzwastDaniel"/>
    <n v="0"/>
  </r>
  <r>
    <x v="60"/>
    <s v="Bilmon"/>
    <s v="Tymoteusz"/>
    <n v="1909"/>
    <x v="3"/>
    <s v="20"/>
    <n v="1"/>
    <s v="m"/>
    <n v="0"/>
    <s v="BilmonTymoteusz"/>
    <n v="0"/>
  </r>
  <r>
    <x v="61"/>
    <s v="Dolny"/>
    <s v="Sebastian"/>
    <n v="1909"/>
    <x v="4"/>
    <s v="40"/>
    <n v="1"/>
    <s v="m"/>
    <n v="0"/>
    <s v="DolnySebastian"/>
    <n v="0"/>
  </r>
  <r>
    <x v="62"/>
    <s v="Trocha"/>
    <s v="Anna"/>
    <n v="1909"/>
    <x v="4"/>
    <s v="30"/>
    <n v="1"/>
    <s v="k"/>
    <n v="0"/>
    <s v="TrochaAnna"/>
    <n v="0"/>
  </r>
  <r>
    <x v="63"/>
    <s v="Krupop"/>
    <s v="Maja"/>
    <n v="1909"/>
    <x v="4"/>
    <s v="40"/>
    <n v="1"/>
    <s v="k"/>
    <n v="0"/>
    <s v="KrupopMaja"/>
    <n v="0"/>
  </r>
  <r>
    <x v="64"/>
    <s v="Kempka"/>
    <s v="Milena"/>
    <n v="1909"/>
    <x v="4"/>
    <s v="50"/>
    <n v="1"/>
    <s v="k"/>
    <n v="0"/>
    <s v="KempkaMilena"/>
    <n v="0"/>
  </r>
  <r>
    <x v="65"/>
    <s v="Tusinski"/>
    <s v="Bartosz"/>
    <n v="1909"/>
    <x v="4"/>
    <s v="50"/>
    <n v="1"/>
    <s v="m"/>
    <n v="0"/>
    <s v="TusinskiBartosz"/>
    <n v="0"/>
  </r>
  <r>
    <x v="66"/>
    <s v="Jakubowski"/>
    <s v="Nikodem"/>
    <n v="1964"/>
    <x v="10"/>
    <s v="30"/>
    <n v="1"/>
    <s v="m"/>
    <n v="0"/>
    <s v="JakubowskiNikodem"/>
    <n v="0"/>
  </r>
  <r>
    <x v="67"/>
    <s v="Grzedzielska"/>
    <s v="Nina"/>
    <n v="1988"/>
    <x v="11"/>
    <s v="60"/>
    <n v="1"/>
    <s v="k"/>
    <n v="0"/>
    <s v="GrzedzielskaNina"/>
    <n v="0"/>
  </r>
  <r>
    <x v="68"/>
    <s v="Gibas"/>
    <s v="Patryk"/>
    <n v="1908"/>
    <x v="12"/>
    <s v="20"/>
    <n v="2"/>
    <s v="m"/>
    <n v="0"/>
    <s v="GibasPatryk"/>
    <n v="0"/>
  </r>
  <r>
    <x v="69"/>
    <s v="Jama"/>
    <s v="Nikodem"/>
    <n v="1908"/>
    <x v="8"/>
    <s v="30"/>
    <n v="2"/>
    <s v="m"/>
    <n v="0"/>
    <s v="JamaNikodem"/>
    <n v="0"/>
  </r>
  <r>
    <x v="70"/>
    <s v="Olczak"/>
    <s v="Kacper"/>
    <n v="1908"/>
    <x v="1"/>
    <s v="40"/>
    <n v="2"/>
    <s v="m"/>
    <n v="0"/>
    <s v="OlczakKacper"/>
    <n v="0"/>
  </r>
  <r>
    <x v="71"/>
    <s v="Kaminski"/>
    <s v="Michal"/>
    <n v="1908"/>
    <x v="1"/>
    <s v="40"/>
    <n v="2"/>
    <s v="m"/>
    <n v="0"/>
    <s v="KaminskiMichal"/>
    <n v="0"/>
  </r>
  <r>
    <x v="72"/>
    <s v="Jaglowski"/>
    <s v="Nikodem"/>
    <n v="1908"/>
    <x v="2"/>
    <s v="50"/>
    <n v="2"/>
    <s v="m"/>
    <n v="0"/>
    <s v="JaglowskiNikodem"/>
    <n v="0"/>
  </r>
  <r>
    <x v="73"/>
    <s v="Obarowska"/>
    <s v="Kornelia"/>
    <n v="1908"/>
    <x v="2"/>
    <s v="40"/>
    <n v="2"/>
    <s v="k"/>
    <n v="0"/>
    <s v="ObarowskaKornelia"/>
    <n v="0"/>
  </r>
  <r>
    <x v="74"/>
    <s v="Baranowska"/>
    <s v="Zuzanna"/>
    <n v="1908"/>
    <x v="2"/>
    <s v="70"/>
    <n v="2"/>
    <s v="k"/>
    <n v="0"/>
    <s v="BaranowskaZuzanna"/>
    <n v="0"/>
  </r>
  <r>
    <x v="75"/>
    <s v="Wojcicka"/>
    <s v="Alicja"/>
    <n v="1908"/>
    <x v="3"/>
    <s v="20"/>
    <n v="2"/>
    <s v="k"/>
    <n v="0"/>
    <s v="WojcickaAlicja"/>
    <n v="0"/>
  </r>
  <r>
    <x v="76"/>
    <s v="Korbus"/>
    <s v="Marta"/>
    <n v="1908"/>
    <x v="4"/>
    <s v="20"/>
    <n v="2"/>
    <s v="k"/>
    <n v="0"/>
    <s v="KorbusMarta"/>
    <n v="0"/>
  </r>
  <r>
    <x v="77"/>
    <s v="Jaglowska"/>
    <s v="Natalia"/>
    <n v="1908"/>
    <x v="4"/>
    <s v="80"/>
    <n v="2"/>
    <s v="k"/>
    <n v="0"/>
    <s v="JaglowskaNatalia"/>
    <n v="0"/>
  </r>
  <r>
    <x v="78"/>
    <s v="Nieradko"/>
    <s v="Kajetan"/>
    <n v="1909"/>
    <x v="0"/>
    <s v="10"/>
    <n v="2"/>
    <s v="m"/>
    <n v="0"/>
    <s v="NieradkoKajetan"/>
    <n v="0"/>
  </r>
  <r>
    <x v="79"/>
    <s v="Zaremba"/>
    <s v="Aleksandra"/>
    <n v="1909"/>
    <x v="0"/>
    <s v="30"/>
    <n v="2"/>
    <s v="k"/>
    <n v="0"/>
    <s v="ZarembaAleksandra"/>
    <n v="0"/>
  </r>
  <r>
    <x v="80"/>
    <s v="Kwidzinska"/>
    <s v="Paulina"/>
    <n v="1909"/>
    <x v="0"/>
    <s v="40"/>
    <n v="2"/>
    <s v="k"/>
    <n v="0"/>
    <s v="KwidzinskaPaulina"/>
    <n v="0"/>
  </r>
  <r>
    <x v="81"/>
    <s v="Krupa"/>
    <s v="Mateusz"/>
    <n v="1909"/>
    <x v="0"/>
    <s v="50"/>
    <n v="2"/>
    <s v="m"/>
    <n v="0"/>
    <s v="KrupaMateusz"/>
    <n v="0"/>
  </r>
  <r>
    <x v="82"/>
    <s v="Kowalska"/>
    <s v="Maria"/>
    <n v="1909"/>
    <x v="0"/>
    <s v="70"/>
    <n v="2"/>
    <s v="k"/>
    <n v="0"/>
    <s v="KowalskaMaria"/>
    <n v="0"/>
  </r>
  <r>
    <x v="83"/>
    <s v="Komorowska"/>
    <s v="Michal"/>
    <n v="1909"/>
    <x v="0"/>
    <s v="90"/>
    <n v="2"/>
    <s v="m"/>
    <n v="0"/>
    <s v="KomorowskaMichal"/>
    <n v="0"/>
  </r>
  <r>
    <x v="84"/>
    <s v="Dawidowska"/>
    <s v="Weronika"/>
    <n v="1909"/>
    <x v="5"/>
    <s v="20"/>
    <n v="2"/>
    <s v="k"/>
    <n v="0"/>
    <s v="DawidowskaWeronika"/>
    <n v="0"/>
  </r>
  <r>
    <x v="85"/>
    <s v="Edel"/>
    <s v="Vanessa"/>
    <n v="1909"/>
    <x v="5"/>
    <s v="30"/>
    <n v="2"/>
    <s v="k"/>
    <n v="0"/>
    <s v="EdelVanessa"/>
    <n v="0"/>
  </r>
  <r>
    <x v="86"/>
    <s v="Mielcarz"/>
    <s v="Lena"/>
    <n v="1909"/>
    <x v="5"/>
    <s v="40"/>
    <n v="2"/>
    <s v="k"/>
    <n v="0"/>
    <s v="MielcarzLena"/>
    <n v="0"/>
  </r>
  <r>
    <x v="87"/>
    <s v="Brankiewicz"/>
    <s v="Anna"/>
    <n v="1909"/>
    <x v="5"/>
    <s v="70"/>
    <n v="2"/>
    <s v="k"/>
    <n v="0"/>
    <s v="BrankiewiczAnna"/>
    <n v="0"/>
  </r>
  <r>
    <x v="88"/>
    <s v="Bobel"/>
    <s v="Tymon"/>
    <n v="1909"/>
    <x v="1"/>
    <s v="00"/>
    <n v="2"/>
    <s v="m"/>
    <n v="0"/>
    <s v="BobelTymon"/>
    <n v="0"/>
  </r>
  <r>
    <x v="89"/>
    <s v="Baranowski"/>
    <s v="Witold"/>
    <n v="1909"/>
    <x v="2"/>
    <s v="40"/>
    <n v="2"/>
    <s v="m"/>
    <n v="0"/>
    <s v="BaranowskiWitold"/>
    <n v="0"/>
  </r>
  <r>
    <x v="90"/>
    <s v="Wojciechowski"/>
    <s v="Aleksander"/>
    <n v="1909"/>
    <x v="2"/>
    <s v="50"/>
    <n v="2"/>
    <s v="m"/>
    <n v="0"/>
    <s v="WojciechowskiAleksander"/>
    <n v="0"/>
  </r>
  <r>
    <x v="91"/>
    <s v="Pochmara"/>
    <s v="Kaja"/>
    <n v="1909"/>
    <x v="2"/>
    <s v="60"/>
    <n v="2"/>
    <s v="k"/>
    <n v="0"/>
    <s v="PochmaraKaja"/>
    <n v="0"/>
  </r>
  <r>
    <x v="92"/>
    <s v="Lorenc"/>
    <s v="Magdalena"/>
    <n v="1909"/>
    <x v="2"/>
    <s v="70"/>
    <n v="2"/>
    <s v="k"/>
    <n v="0"/>
    <s v="LorencMagdalena"/>
    <n v="0"/>
  </r>
  <r>
    <x v="93"/>
    <s v="Skaluba"/>
    <s v="Gabriel"/>
    <n v="1909"/>
    <x v="3"/>
    <s v="20"/>
    <n v="2"/>
    <s v="m"/>
    <n v="0"/>
    <s v="SkalubaGabriel"/>
    <n v="0"/>
  </r>
  <r>
    <x v="94"/>
    <s v="Kowalski"/>
    <s v="Mateusz"/>
    <n v="1909"/>
    <x v="3"/>
    <s v="30"/>
    <n v="2"/>
    <s v="m"/>
    <n v="0"/>
    <s v="KowalskiMateusz"/>
    <n v="0"/>
  </r>
  <r>
    <x v="95"/>
    <s v="Wysokinski"/>
    <s v="Adrian"/>
    <n v="1909"/>
    <x v="3"/>
    <s v="30"/>
    <n v="2"/>
    <s v="m"/>
    <n v="0"/>
    <s v="WysokinskiAdrian"/>
    <n v="0"/>
  </r>
  <r>
    <x v="96"/>
    <s v="Orczyk"/>
    <s v="Kinga"/>
    <n v="1909"/>
    <x v="3"/>
    <s v="90"/>
    <n v="2"/>
    <s v="k"/>
    <n v="0"/>
    <s v="OrczykKinga"/>
    <n v="0"/>
  </r>
  <r>
    <x v="97"/>
    <s v="Modzelewski"/>
    <s v="Konrad"/>
    <n v="1909"/>
    <x v="3"/>
    <s v="00"/>
    <n v="2"/>
    <s v="m"/>
    <n v="0"/>
    <s v="ModzelewskiKonrad"/>
    <n v="0"/>
  </r>
  <r>
    <x v="98"/>
    <s v="Horbaczewska"/>
    <s v="Nicola"/>
    <n v="1909"/>
    <x v="4"/>
    <s v="20"/>
    <n v="2"/>
    <s v="k"/>
    <n v="0"/>
    <s v="HorbaczewskaNicola"/>
    <n v="0"/>
  </r>
  <r>
    <x v="99"/>
    <s v="Wroblewska"/>
    <s v="Alicja"/>
    <n v="1909"/>
    <x v="4"/>
    <s v="20"/>
    <n v="2"/>
    <s v="k"/>
    <n v="0"/>
    <s v="WroblewskaAlicja"/>
    <n v="0"/>
  </r>
  <r>
    <x v="100"/>
    <s v="Skabara"/>
    <s v="Grzegorz"/>
    <n v="1909"/>
    <x v="4"/>
    <s v="20"/>
    <n v="2"/>
    <s v="m"/>
    <n v="0"/>
    <s v="SkabaraGrzegorz"/>
    <n v="0"/>
  </r>
  <r>
    <x v="101"/>
    <s v="Formela"/>
    <s v="Piotr"/>
    <n v="1909"/>
    <x v="4"/>
    <s v="20"/>
    <n v="2"/>
    <s v="m"/>
    <n v="0"/>
    <s v="FormelaPiotr"/>
    <n v="0"/>
  </r>
  <r>
    <x v="102"/>
    <s v="Pietraszczyk"/>
    <s v="Jan"/>
    <n v="1909"/>
    <x v="4"/>
    <s v="20"/>
    <n v="2"/>
    <s v="m"/>
    <n v="0"/>
    <s v="PietraszczykJan"/>
    <n v="0"/>
  </r>
  <r>
    <x v="103"/>
    <s v="Jędrzejczak"/>
    <s v="Nadia"/>
    <n v="1909"/>
    <x v="4"/>
    <s v="30"/>
    <n v="2"/>
    <s v="k"/>
    <n v="0"/>
    <s v="JędrzejczakNadia"/>
    <n v="0"/>
  </r>
  <r>
    <x v="104"/>
    <s v="Wicher"/>
    <s v="Amelia"/>
    <n v="1909"/>
    <x v="4"/>
    <s v="40"/>
    <n v="2"/>
    <s v="k"/>
    <n v="0"/>
    <s v="WicherAmelia"/>
    <n v="0"/>
  </r>
  <r>
    <x v="105"/>
    <s v="Karolewska"/>
    <s v="Milena"/>
    <n v="1909"/>
    <x v="4"/>
    <s v="60"/>
    <n v="2"/>
    <s v="k"/>
    <n v="0"/>
    <s v="KarolewskaMilena"/>
    <n v="0"/>
  </r>
  <r>
    <x v="106"/>
    <s v="Stanulewicz"/>
    <s v="Filip"/>
    <n v="1909"/>
    <x v="4"/>
    <s v="70"/>
    <n v="2"/>
    <s v="m"/>
    <n v="0"/>
    <s v="StanulewiczFilip"/>
    <n v="0"/>
  </r>
  <r>
    <x v="107"/>
    <s v="Marmelowska"/>
    <s v="Martyna"/>
    <n v="1909"/>
    <x v="4"/>
    <s v="80"/>
    <n v="2"/>
    <s v="k"/>
    <n v="0"/>
    <s v="MarmelowskaMartyna"/>
    <n v="0"/>
  </r>
  <r>
    <x v="108"/>
    <s v="Bialaszewski"/>
    <s v="Piotr"/>
    <n v="1957"/>
    <x v="6"/>
    <s v="20"/>
    <n v="2"/>
    <s v="m"/>
    <n v="0"/>
    <s v="BialaszewskiPiotr"/>
    <n v="0"/>
  </r>
  <r>
    <x v="109"/>
    <s v="Kozlowska"/>
    <s v="Malgorzata"/>
    <n v="1909"/>
    <x v="3"/>
    <s v="00"/>
    <n v="3"/>
    <s v="k"/>
    <n v="0"/>
    <s v="KozlowskaMalgorzata"/>
    <n v="2"/>
  </r>
  <r>
    <x v="110"/>
    <s v="Wizniewski"/>
    <s v="Andrzej"/>
    <n v="1908"/>
    <x v="4"/>
    <s v="10"/>
    <n v="3"/>
    <s v="m"/>
    <n v="0"/>
    <s v="WizniewskiAndrzej"/>
    <n v="1"/>
  </r>
  <r>
    <x v="111"/>
    <s v="Glac"/>
    <s v="Patryk"/>
    <n v="1908"/>
    <x v="8"/>
    <s v="40"/>
    <n v="3"/>
    <s v="m"/>
    <n v="0"/>
    <s v="GlacPatryk"/>
    <n v="0"/>
  </r>
  <r>
    <x v="112"/>
    <s v="Kaliszuk"/>
    <s v="Mikolaj"/>
    <n v="1908"/>
    <x v="13"/>
    <s v="70"/>
    <n v="3"/>
    <s v="m"/>
    <n v="0"/>
    <s v="KaliszukMikolaj"/>
    <n v="0"/>
  </r>
  <r>
    <x v="113"/>
    <s v="Grzesiak"/>
    <s v="Nina"/>
    <n v="1908"/>
    <x v="13"/>
    <s v="90"/>
    <n v="3"/>
    <s v="k"/>
    <n v="0"/>
    <s v="GrzesiakNina"/>
    <n v="0"/>
  </r>
  <r>
    <x v="114"/>
    <s v="Janczynski"/>
    <s v="Nikodem"/>
    <n v="1908"/>
    <x v="9"/>
    <s v="20"/>
    <n v="3"/>
    <s v="m"/>
    <n v="0"/>
    <s v="JanczynskiNikodem"/>
    <n v="0"/>
  </r>
  <r>
    <x v="115"/>
    <s v="Klukowska"/>
    <s v="Matylda"/>
    <n v="1908"/>
    <x v="9"/>
    <s v="40"/>
    <n v="3"/>
    <s v="k"/>
    <n v="0"/>
    <s v="KlukowskaMatylda"/>
    <n v="0"/>
  </r>
  <r>
    <x v="116"/>
    <s v="Kuban"/>
    <s v="Maja"/>
    <n v="1908"/>
    <x v="9"/>
    <s v="90"/>
    <n v="3"/>
    <s v="k"/>
    <n v="0"/>
    <s v="KubanMaja"/>
    <n v="0"/>
  </r>
  <r>
    <x v="117"/>
    <s v="Mazniewski"/>
    <s v="Krzysztof"/>
    <n v="1908"/>
    <x v="9"/>
    <s v="00"/>
    <n v="3"/>
    <s v="m"/>
    <n v="0"/>
    <s v="MazniewskiKrzysztof"/>
    <n v="0"/>
  </r>
  <r>
    <x v="118"/>
    <s v="Kutnik"/>
    <s v="Marcin"/>
    <n v="1908"/>
    <x v="4"/>
    <s v="80"/>
    <n v="3"/>
    <s v="m"/>
    <n v="0"/>
    <s v="KutnikMarcin"/>
    <n v="0"/>
  </r>
  <r>
    <x v="119"/>
    <s v="Dabrowski"/>
    <s v="Szczepan"/>
    <n v="1908"/>
    <x v="4"/>
    <s v="90"/>
    <n v="3"/>
    <s v="m"/>
    <n v="0"/>
    <s v="DabrowskiSzczepan"/>
    <n v="0"/>
  </r>
  <r>
    <x v="120"/>
    <s v="Mieczkowski"/>
    <s v="Krystian"/>
    <n v="1908"/>
    <x v="4"/>
    <s v="30"/>
    <n v="3"/>
    <s v="m"/>
    <n v="0"/>
    <s v="MieczkowskiKrystian"/>
    <n v="0"/>
  </r>
  <r>
    <x v="121"/>
    <s v="Markowiak"/>
    <s v="Leon"/>
    <n v="1909"/>
    <x v="0"/>
    <s v="50"/>
    <n v="3"/>
    <s v="m"/>
    <n v="0"/>
    <s v="MarkowiakLeon"/>
    <n v="0"/>
  </r>
  <r>
    <x v="122"/>
    <s v="Sikora"/>
    <s v="Hubert"/>
    <n v="1909"/>
    <x v="0"/>
    <s v="50"/>
    <n v="3"/>
    <s v="m"/>
    <n v="0"/>
    <s v="SikoraHubert"/>
    <n v="0"/>
  </r>
  <r>
    <x v="123"/>
    <s v="Puzlecka"/>
    <s v="Julia"/>
    <n v="1909"/>
    <x v="0"/>
    <s v="00"/>
    <n v="3"/>
    <s v="k"/>
    <n v="0"/>
    <s v="PuzleckaJulia"/>
    <n v="0"/>
  </r>
  <r>
    <x v="124"/>
    <s v="Swirk"/>
    <s v="Antonina"/>
    <n v="1909"/>
    <x v="0"/>
    <s v="50"/>
    <n v="3"/>
    <s v="k"/>
    <n v="0"/>
    <s v="SwirkAntonina"/>
    <n v="0"/>
  </r>
  <r>
    <x v="125"/>
    <s v="Radosz"/>
    <s v="Julia"/>
    <n v="1909"/>
    <x v="0"/>
    <s v="80"/>
    <n v="3"/>
    <s v="k"/>
    <n v="0"/>
    <s v="RadoszJulia"/>
    <n v="0"/>
  </r>
  <r>
    <x v="126"/>
    <s v="Mrozek"/>
    <s v="Lena"/>
    <n v="1909"/>
    <x v="5"/>
    <s v="10"/>
    <n v="3"/>
    <s v="k"/>
    <n v="0"/>
    <s v="MrozekLena"/>
    <n v="0"/>
  </r>
  <r>
    <x v="127"/>
    <s v="Sykus"/>
    <s v="Fabian"/>
    <n v="1909"/>
    <x v="2"/>
    <s v="30"/>
    <n v="3"/>
    <s v="m"/>
    <n v="0"/>
    <s v="SykusFabian"/>
    <n v="0"/>
  </r>
  <r>
    <x v="128"/>
    <s v="Broszczak"/>
    <s v="Olga"/>
    <n v="1909"/>
    <x v="2"/>
    <s v="00"/>
    <n v="3"/>
    <s v="k"/>
    <n v="0"/>
    <s v="BroszczakOlga"/>
    <n v="0"/>
  </r>
  <r>
    <x v="129"/>
    <s v="Madej"/>
    <s v="Lucja"/>
    <n v="1909"/>
    <x v="3"/>
    <s v="40"/>
    <n v="3"/>
    <s v="k"/>
    <n v="0"/>
    <s v="MadejLucja"/>
    <n v="0"/>
  </r>
  <r>
    <x v="130"/>
    <s v="Sznejder"/>
    <s v="Dominika"/>
    <n v="1909"/>
    <x v="3"/>
    <s v="50"/>
    <n v="3"/>
    <s v="k"/>
    <n v="0"/>
    <s v="SznejderDominika"/>
    <n v="0"/>
  </r>
  <r>
    <x v="131"/>
    <s v="Lewandowska"/>
    <s v="Olga"/>
    <n v="1909"/>
    <x v="3"/>
    <s v="10"/>
    <n v="3"/>
    <s v="k"/>
    <n v="0"/>
    <s v="LewandowskaOlga"/>
    <n v="0"/>
  </r>
  <r>
    <x v="132"/>
    <s v="Derosas"/>
    <s v="Weronika"/>
    <n v="1909"/>
    <x v="3"/>
    <s v="10"/>
    <n v="3"/>
    <s v="k"/>
    <n v="0"/>
    <s v="DerosasWeronika"/>
    <n v="0"/>
  </r>
  <r>
    <x v="133"/>
    <s v="Janiszek"/>
    <s v="Natalia"/>
    <n v="1909"/>
    <x v="3"/>
    <s v="30"/>
    <n v="3"/>
    <s v="k"/>
    <n v="0"/>
    <s v="JaniszekNatalia"/>
    <n v="0"/>
  </r>
  <r>
    <x v="134"/>
    <s v="Dombrowski"/>
    <s v="Sambor"/>
    <n v="1909"/>
    <x v="3"/>
    <s v="30"/>
    <n v="3"/>
    <s v="m"/>
    <n v="0"/>
    <s v="DombrowskiSambor"/>
    <n v="0"/>
  </r>
  <r>
    <x v="135"/>
    <s v="Wieniarski"/>
    <s v="Arkadiusz"/>
    <n v="1909"/>
    <x v="3"/>
    <s v="30"/>
    <n v="3"/>
    <s v="m"/>
    <n v="0"/>
    <s v="WieniarskiArkadiusz"/>
    <n v="0"/>
  </r>
  <r>
    <x v="136"/>
    <s v="Karwik"/>
    <s v="Milena"/>
    <n v="1909"/>
    <x v="3"/>
    <s v="00"/>
    <n v="3"/>
    <s v="k"/>
    <n v="0"/>
    <s v="KarwikMilena"/>
    <n v="0"/>
  </r>
  <r>
    <x v="137"/>
    <s v="Lupinska"/>
    <s v="Magdalena"/>
    <n v="1909"/>
    <x v="3"/>
    <s v="00"/>
    <n v="3"/>
    <s v="k"/>
    <n v="0"/>
    <s v="LupinskaMagdalena"/>
    <n v="0"/>
  </r>
  <r>
    <x v="138"/>
    <s v="Wojtaszewski"/>
    <s v="Aleksander"/>
    <n v="1909"/>
    <x v="3"/>
    <s v="10"/>
    <n v="3"/>
    <s v="m"/>
    <n v="0"/>
    <s v="WojtaszewskiAleksander"/>
    <n v="0"/>
  </r>
  <r>
    <x v="139"/>
    <s v="Kaczor"/>
    <s v="Mikolaj"/>
    <n v="1909"/>
    <x v="3"/>
    <s v="50"/>
    <n v="3"/>
    <s v="m"/>
    <n v="0"/>
    <s v="KaczorMikolaj"/>
    <n v="0"/>
  </r>
  <r>
    <x v="140"/>
    <s v="Cichowlas"/>
    <s v="Marta"/>
    <n v="1909"/>
    <x v="3"/>
    <s v="00"/>
    <n v="3"/>
    <s v="k"/>
    <n v="0"/>
    <s v="CichowlasMarta"/>
    <n v="0"/>
  </r>
  <r>
    <x v="141"/>
    <s v="Marynowska"/>
    <s v="Lena"/>
    <n v="1909"/>
    <x v="4"/>
    <s v="10"/>
    <n v="3"/>
    <s v="k"/>
    <n v="0"/>
    <s v="MarynowskaLena"/>
    <n v="0"/>
  </r>
  <r>
    <x v="142"/>
    <s v="Lubinska"/>
    <s v="Marta"/>
    <n v="1909"/>
    <x v="4"/>
    <s v="10"/>
    <n v="3"/>
    <s v="k"/>
    <n v="0"/>
    <s v="LubinskaMarta"/>
    <n v="0"/>
  </r>
  <r>
    <x v="143"/>
    <s v="Kirwiel"/>
    <s v="Michalina"/>
    <n v="1909"/>
    <x v="4"/>
    <s v="90"/>
    <n v="3"/>
    <s v="k"/>
    <n v="0"/>
    <s v="KirwielMichalina"/>
    <n v="0"/>
  </r>
  <r>
    <x v="144"/>
    <s v="Werbowy"/>
    <s v="Artur"/>
    <n v="1909"/>
    <x v="4"/>
    <s v="90"/>
    <n v="3"/>
    <s v="m"/>
    <n v="0"/>
    <s v="WerbowyArtur"/>
    <n v="0"/>
  </r>
  <r>
    <x v="145"/>
    <s v="Zaborowska"/>
    <s v="Aleksandra"/>
    <n v="1909"/>
    <x v="4"/>
    <s v="00"/>
    <n v="3"/>
    <s v="k"/>
    <n v="0"/>
    <s v="ZaborowskaAleksandra"/>
    <n v="0"/>
  </r>
  <r>
    <x v="146"/>
    <s v="Dunislawska"/>
    <s v="Victoria"/>
    <n v="1909"/>
    <x v="4"/>
    <s v="10"/>
    <n v="3"/>
    <s v="k"/>
    <n v="0"/>
    <s v="DunislawskaVictoria"/>
    <n v="0"/>
  </r>
  <r>
    <x v="147"/>
    <s v="Stachurska"/>
    <s v="Helena"/>
    <n v="1909"/>
    <x v="4"/>
    <s v="10"/>
    <n v="3"/>
    <s v="k"/>
    <n v="0"/>
    <s v="StachurskaHelena"/>
    <n v="0"/>
  </r>
  <r>
    <x v="148"/>
    <s v="Domzala"/>
    <s v="Ryszard"/>
    <n v="1909"/>
    <x v="4"/>
    <s v="10"/>
    <n v="3"/>
    <s v="m"/>
    <n v="0"/>
    <s v="DomzalaRyszard"/>
    <n v="0"/>
  </r>
  <r>
    <x v="149"/>
    <s v="Ostrowska"/>
    <s v="Beatrycze"/>
    <n v="1909"/>
    <x v="5"/>
    <s v="20"/>
    <n v="4"/>
    <s v="k"/>
    <n v="1"/>
    <s v="OstrowskaBeatrycze"/>
    <n v="0"/>
  </r>
  <r>
    <x v="150"/>
    <s v="Wojciechowski"/>
    <s v="Alojzy"/>
    <n v="1908"/>
    <x v="8"/>
    <s v="20"/>
    <n v="4"/>
    <s v="m"/>
    <n v="0"/>
    <s v="WojciechowskiAlojzy"/>
    <n v="0"/>
  </r>
  <r>
    <x v="151"/>
    <s v="Lutczyk"/>
    <s v="Maciej"/>
    <n v="1908"/>
    <x v="8"/>
    <s v="80"/>
    <n v="4"/>
    <s v="m"/>
    <n v="0"/>
    <s v="LutczykMaciej"/>
    <n v="0"/>
  </r>
  <r>
    <x v="152"/>
    <s v="Laskowski"/>
    <s v="Maciej"/>
    <n v="1908"/>
    <x v="8"/>
    <s v="80"/>
    <n v="4"/>
    <s v="m"/>
    <n v="0"/>
    <s v="LaskowskiMaciej"/>
    <n v="0"/>
  </r>
  <r>
    <x v="153"/>
    <s v="Iwanowski"/>
    <s v="Olaf"/>
    <n v="1908"/>
    <x v="13"/>
    <s v="10"/>
    <n v="4"/>
    <s v="m"/>
    <n v="0"/>
    <s v="IwanowskiOlaf"/>
    <n v="0"/>
  </r>
  <r>
    <x v="154"/>
    <s v="Korda"/>
    <s v="Maciej"/>
    <n v="1908"/>
    <x v="9"/>
    <s v="20"/>
    <n v="4"/>
    <s v="m"/>
    <n v="0"/>
    <s v="KordaMaciej"/>
    <n v="0"/>
  </r>
  <r>
    <x v="155"/>
    <s v="Korkosz"/>
    <s v="Mateusz"/>
    <n v="1908"/>
    <x v="1"/>
    <s v="10"/>
    <n v="4"/>
    <s v="m"/>
    <n v="0"/>
    <s v="KorkoszMateusz"/>
    <n v="0"/>
  </r>
  <r>
    <x v="156"/>
    <s v="Pinker"/>
    <s v="Jan"/>
    <n v="1908"/>
    <x v="2"/>
    <s v="10"/>
    <n v="4"/>
    <s v="m"/>
    <n v="0"/>
    <s v="PinkerJan"/>
    <n v="0"/>
  </r>
  <r>
    <x v="157"/>
    <s v="Kocur"/>
    <s v="Martyna"/>
    <n v="1909"/>
    <x v="0"/>
    <s v="80"/>
    <n v="4"/>
    <s v="k"/>
    <n v="0"/>
    <s v="KocurMartyna"/>
    <n v="0"/>
  </r>
  <r>
    <x v="158"/>
    <s v="Wit"/>
    <s v="Andrzej"/>
    <n v="1909"/>
    <x v="0"/>
    <s v="90"/>
    <n v="4"/>
    <s v="m"/>
    <n v="0"/>
    <s v="WitAndrzej"/>
    <n v="0"/>
  </r>
  <r>
    <x v="159"/>
    <s v="Ogrodowczyk"/>
    <s v="Konstancja"/>
    <n v="1909"/>
    <x v="0"/>
    <s v="10"/>
    <n v="4"/>
    <s v="k"/>
    <n v="0"/>
    <s v="OgrodowczykKonstancja"/>
    <n v="0"/>
  </r>
  <r>
    <x v="160"/>
    <s v="Siemistkowska"/>
    <s v="Jagoda"/>
    <n v="1909"/>
    <x v="0"/>
    <s v="40"/>
    <n v="4"/>
    <s v="k"/>
    <n v="0"/>
    <s v="SiemistkowskaJagoda"/>
    <n v="0"/>
  </r>
  <r>
    <x v="161"/>
    <s v="Srokowska"/>
    <s v="Helena"/>
    <n v="1909"/>
    <x v="0"/>
    <s v="70"/>
    <n v="4"/>
    <s v="k"/>
    <n v="0"/>
    <s v="SrokowskaHelena"/>
    <n v="0"/>
  </r>
  <r>
    <x v="162"/>
    <s v="Srokowska"/>
    <s v="Iga"/>
    <n v="1909"/>
    <x v="0"/>
    <s v="70"/>
    <n v="4"/>
    <s v="k"/>
    <n v="0"/>
    <s v="SrokowskaIga"/>
    <n v="0"/>
  </r>
  <r>
    <x v="163"/>
    <s v="Kmita"/>
    <s v="Martyna"/>
    <n v="1909"/>
    <x v="5"/>
    <s v="40"/>
    <n v="4"/>
    <s v="k"/>
    <n v="0"/>
    <s v="KmitaMartyna"/>
    <n v="0"/>
  </r>
  <r>
    <x v="164"/>
    <s v="Gachewicz"/>
    <s v="Pola"/>
    <n v="1909"/>
    <x v="5"/>
    <s v="40"/>
    <n v="4"/>
    <s v="k"/>
    <n v="0"/>
    <s v="GachewiczPola"/>
    <n v="0"/>
  </r>
  <r>
    <x v="165"/>
    <s v="Lewandowska"/>
    <s v="Ewa"/>
    <n v="1909"/>
    <x v="5"/>
    <s v="50"/>
    <n v="4"/>
    <s v="k"/>
    <n v="0"/>
    <s v="LewandowskaEwa"/>
    <n v="0"/>
  </r>
  <r>
    <x v="166"/>
    <s v="Paliniewicz"/>
    <s v="Katarzyna"/>
    <n v="1909"/>
    <x v="5"/>
    <s v="50"/>
    <n v="4"/>
    <s v="k"/>
    <n v="0"/>
    <s v="PaliniewiczKatarzyna"/>
    <n v="0"/>
  </r>
  <r>
    <x v="167"/>
    <s v="Lubinska"/>
    <s v="Magdalena"/>
    <n v="1909"/>
    <x v="5"/>
    <s v="70"/>
    <n v="4"/>
    <s v="k"/>
    <n v="0"/>
    <s v="LubinskaMagdalena"/>
    <n v="0"/>
  </r>
  <r>
    <x v="168"/>
    <s v="Gadomska"/>
    <s v="Pola"/>
    <n v="1909"/>
    <x v="5"/>
    <s v="30"/>
    <n v="4"/>
    <s v="k"/>
    <n v="0"/>
    <s v="GadomskaPola"/>
    <n v="0"/>
  </r>
  <r>
    <x v="169"/>
    <s v="Kuszner"/>
    <s v="Maja"/>
    <n v="1909"/>
    <x v="5"/>
    <s v="80"/>
    <n v="4"/>
    <s v="k"/>
    <n v="0"/>
    <s v="KusznerMaja"/>
    <n v="0"/>
  </r>
  <r>
    <x v="170"/>
    <s v="Rodak"/>
    <s v="Jakub"/>
    <n v="1909"/>
    <x v="1"/>
    <s v="60"/>
    <n v="4"/>
    <s v="m"/>
    <n v="0"/>
    <s v="RodakJakub"/>
    <n v="0"/>
  </r>
  <r>
    <x v="171"/>
    <s v="Ukomski"/>
    <s v="Bartosz"/>
    <n v="1909"/>
    <x v="1"/>
    <s v="60"/>
    <n v="4"/>
    <s v="m"/>
    <n v="0"/>
    <s v="UkomskiBartosz"/>
    <n v="0"/>
  </r>
  <r>
    <x v="172"/>
    <s v="Janowski"/>
    <s v="Nataniel"/>
    <n v="1909"/>
    <x v="1"/>
    <s v="70"/>
    <n v="4"/>
    <s v="m"/>
    <n v="0"/>
    <s v="JanowskiNataniel"/>
    <n v="0"/>
  </r>
  <r>
    <x v="173"/>
    <s v="Brzoskowski"/>
    <s v="Tomasz"/>
    <n v="1909"/>
    <x v="2"/>
    <s v="80"/>
    <n v="4"/>
    <s v="m"/>
    <n v="0"/>
    <s v="BrzoskowskiTomasz"/>
    <n v="0"/>
  </r>
  <r>
    <x v="174"/>
    <s v="Laskowski"/>
    <s v="Mariusz"/>
    <n v="1909"/>
    <x v="2"/>
    <s v="00"/>
    <n v="4"/>
    <s v="m"/>
    <n v="0"/>
    <s v="LaskowskiMariusz"/>
    <n v="0"/>
  </r>
  <r>
    <x v="175"/>
    <s v="Grabek"/>
    <s v="Oskar"/>
    <n v="1909"/>
    <x v="2"/>
    <s v="30"/>
    <n v="4"/>
    <s v="m"/>
    <n v="0"/>
    <s v="GrabekOskar"/>
    <n v="0"/>
  </r>
  <r>
    <x v="176"/>
    <s v="Szumilewicz"/>
    <s v="Dariusz"/>
    <n v="1909"/>
    <x v="3"/>
    <s v="80"/>
    <n v="4"/>
    <s v="m"/>
    <n v="0"/>
    <s v="SzumilewiczDariusz"/>
    <n v="0"/>
  </r>
  <r>
    <x v="177"/>
    <s v="Mucha"/>
    <s v="Laura"/>
    <n v="1909"/>
    <x v="3"/>
    <s v="20"/>
    <n v="4"/>
    <s v="k"/>
    <n v="0"/>
    <s v="MuchaLaura"/>
    <n v="0"/>
  </r>
  <r>
    <x v="178"/>
    <s v="Szymichowska"/>
    <s v="Antonina"/>
    <n v="1909"/>
    <x v="3"/>
    <s v="20"/>
    <n v="4"/>
    <s v="k"/>
    <n v="0"/>
    <s v="SzymichowskaAntonina"/>
    <n v="0"/>
  </r>
  <r>
    <x v="179"/>
    <s v="Czarkowska"/>
    <s v="Katarzyna"/>
    <n v="1909"/>
    <x v="3"/>
    <s v="10"/>
    <n v="4"/>
    <s v="k"/>
    <n v="0"/>
    <s v="CzarkowskaKatarzyna"/>
    <n v="0"/>
  </r>
  <r>
    <x v="180"/>
    <s v="Gorczynska"/>
    <s v="Oliwia"/>
    <n v="1909"/>
    <x v="3"/>
    <s v="30"/>
    <n v="4"/>
    <s v="k"/>
    <n v="0"/>
    <s v="GorczynskaOliwia"/>
    <n v="0"/>
  </r>
  <r>
    <x v="181"/>
    <s v="Ziolkowski"/>
    <s v="Adam"/>
    <n v="1909"/>
    <x v="3"/>
    <s v="70"/>
    <n v="4"/>
    <s v="m"/>
    <n v="0"/>
    <s v="ZiolkowskiAdam"/>
    <n v="0"/>
  </r>
  <r>
    <x v="182"/>
    <s v="Pawelska"/>
    <s v="Karolina"/>
    <n v="1909"/>
    <x v="4"/>
    <s v="00"/>
    <n v="4"/>
    <s v="k"/>
    <n v="0"/>
    <s v="PawelskaKarolina"/>
    <n v="0"/>
  </r>
  <r>
    <x v="183"/>
    <s v="Niemczyk"/>
    <s v="Kamil"/>
    <n v="1909"/>
    <x v="4"/>
    <s v="00"/>
    <n v="4"/>
    <s v="m"/>
    <n v="0"/>
    <s v="NiemczykKamil"/>
    <n v="0"/>
  </r>
  <r>
    <x v="184"/>
    <s v="Hazubski"/>
    <s v="Olgierd"/>
    <n v="1909"/>
    <x v="4"/>
    <s v="00"/>
    <n v="4"/>
    <s v="m"/>
    <n v="0"/>
    <s v="HazubskiOlgierd"/>
    <n v="0"/>
  </r>
  <r>
    <x v="185"/>
    <s v="Ryngwelski"/>
    <s v="Igor"/>
    <n v="1909"/>
    <x v="4"/>
    <s v="00"/>
    <n v="4"/>
    <s v="m"/>
    <n v="0"/>
    <s v="RyngwelskiIgor"/>
    <n v="0"/>
  </r>
  <r>
    <x v="186"/>
    <s v="Ropiak"/>
    <s v="Jakub"/>
    <n v="1909"/>
    <x v="4"/>
    <s v="00"/>
    <n v="4"/>
    <s v="m"/>
    <n v="0"/>
    <s v="RopiakJakub"/>
    <n v="0"/>
  </r>
  <r>
    <x v="187"/>
    <s v="Giemza"/>
    <s v="Patryk"/>
    <n v="1909"/>
    <x v="4"/>
    <s v="00"/>
    <n v="4"/>
    <s v="m"/>
    <n v="0"/>
    <s v="GiemzaPatryk"/>
    <n v="0"/>
  </r>
  <r>
    <x v="188"/>
    <s v="Tomaszewska"/>
    <s v="Anna"/>
    <n v="1988"/>
    <x v="11"/>
    <s v="20"/>
    <n v="4"/>
    <s v="k"/>
    <n v="0"/>
    <s v="TomaszewskaAnna"/>
    <n v="0"/>
  </r>
  <r>
    <x v="189"/>
    <s v="Rybinski"/>
    <s v="Igor"/>
    <n v="1990"/>
    <x v="14"/>
    <s v="00"/>
    <n v="4"/>
    <s v="m"/>
    <n v="0"/>
    <s v="RybinskiIgor"/>
    <n v="0"/>
  </r>
  <r>
    <x v="190"/>
    <s v="Krynicki"/>
    <s v="Mateusz"/>
    <n v="1908"/>
    <x v="12"/>
    <s v="30"/>
    <n v="5"/>
    <s v="m"/>
    <n v="0"/>
    <s v="KrynickiMateusz"/>
    <n v="0"/>
  </r>
  <r>
    <x v="191"/>
    <s v="Kossakowska"/>
    <s v="Marika"/>
    <n v="1908"/>
    <x v="2"/>
    <s v="70"/>
    <n v="5"/>
    <s v="k"/>
    <n v="0"/>
    <s v="KossakowskaMarika"/>
    <n v="0"/>
  </r>
  <r>
    <x v="192"/>
    <s v="Cuper"/>
    <s v="Olga"/>
    <n v="1908"/>
    <x v="3"/>
    <s v="40"/>
    <n v="5"/>
    <s v="k"/>
    <n v="0"/>
    <s v="CuperOlga"/>
    <n v="0"/>
  </r>
  <r>
    <x v="193"/>
    <s v="Becla"/>
    <s v="Aleksander"/>
    <n v="1908"/>
    <x v="3"/>
    <s v="40"/>
    <n v="5"/>
    <s v="m"/>
    <n v="0"/>
    <s v="BeclaAleksander"/>
    <n v="0"/>
  </r>
  <r>
    <x v="194"/>
    <s v="Grodzki"/>
    <s v="Oskar"/>
    <n v="1908"/>
    <x v="3"/>
    <s v="60"/>
    <n v="5"/>
    <s v="m"/>
    <n v="0"/>
    <s v="GrodzkiOskar"/>
    <n v="0"/>
  </r>
  <r>
    <x v="195"/>
    <s v="Sobon"/>
    <s v="Filip"/>
    <n v="1909"/>
    <x v="0"/>
    <s v="20"/>
    <n v="5"/>
    <s v="m"/>
    <n v="0"/>
    <s v="SobonFilip"/>
    <n v="0"/>
  </r>
  <r>
    <x v="196"/>
    <s v="Cejnog"/>
    <s v="Kamila"/>
    <n v="1909"/>
    <x v="0"/>
    <s v="20"/>
    <n v="5"/>
    <s v="k"/>
    <n v="0"/>
    <s v="CejnogKamila"/>
    <n v="0"/>
  </r>
  <r>
    <x v="197"/>
    <s v="Czerlonek"/>
    <s v="Weronika"/>
    <n v="1909"/>
    <x v="0"/>
    <s v="70"/>
    <n v="5"/>
    <s v="k"/>
    <n v="0"/>
    <s v="CzerlonekWeronika"/>
    <n v="0"/>
  </r>
  <r>
    <x v="198"/>
    <s v="Juralewicz"/>
    <s v="Mikolaj"/>
    <n v="1909"/>
    <x v="0"/>
    <s v="00"/>
    <n v="5"/>
    <s v="m"/>
    <n v="0"/>
    <s v="JuralewiczMikolaj"/>
    <n v="0"/>
  </r>
  <r>
    <x v="199"/>
    <s v="Piwowarek"/>
    <s v="Jan"/>
    <n v="1909"/>
    <x v="0"/>
    <s v="00"/>
    <n v="5"/>
    <s v="m"/>
    <n v="0"/>
    <s v="PiwowarekJan"/>
    <n v="0"/>
  </r>
  <r>
    <x v="200"/>
    <s v="Gorska"/>
    <s v="Oliwia"/>
    <n v="1909"/>
    <x v="0"/>
    <s v="30"/>
    <n v="5"/>
    <s v="k"/>
    <n v="0"/>
    <s v="GorskaOliwia"/>
    <n v="0"/>
  </r>
  <r>
    <x v="201"/>
    <s v="Smiecinska"/>
    <s v="Antonina"/>
    <n v="1909"/>
    <x v="5"/>
    <s v="30"/>
    <n v="5"/>
    <s v="k"/>
    <n v="0"/>
    <s v="SmiecinskaAntonina"/>
    <n v="0"/>
  </r>
  <r>
    <x v="202"/>
    <s v="Szarmach"/>
    <s v="Ewa"/>
    <n v="1909"/>
    <x v="5"/>
    <s v="20"/>
    <n v="5"/>
    <s v="k"/>
    <n v="0"/>
    <s v="SzarmachEwa"/>
    <n v="0"/>
  </r>
  <r>
    <x v="203"/>
    <s v="Burghard"/>
    <s v="Zofia"/>
    <n v="1909"/>
    <x v="5"/>
    <s v="20"/>
    <n v="5"/>
    <s v="k"/>
    <n v="0"/>
    <s v="BurghardZofia"/>
    <n v="0"/>
  </r>
  <r>
    <x v="204"/>
    <s v="Michalska"/>
    <s v="Lena"/>
    <n v="1909"/>
    <x v="5"/>
    <s v="20"/>
    <n v="5"/>
    <s v="k"/>
    <n v="0"/>
    <s v="MichalskaLena"/>
    <n v="0"/>
  </r>
  <r>
    <x v="205"/>
    <s v="Mezynska"/>
    <s v="Lena"/>
    <n v="1909"/>
    <x v="5"/>
    <s v="20"/>
    <n v="5"/>
    <s v="k"/>
    <n v="0"/>
    <s v="MezynskaLena"/>
    <n v="0"/>
  </r>
  <r>
    <x v="206"/>
    <s v="Pinkowski"/>
    <s v="Jan"/>
    <n v="1909"/>
    <x v="1"/>
    <s v="10"/>
    <n v="5"/>
    <s v="m"/>
    <n v="0"/>
    <s v="PinkowskiJan"/>
    <n v="0"/>
  </r>
  <r>
    <x v="207"/>
    <s v="Prochniewicz"/>
    <s v="Jakub"/>
    <n v="1909"/>
    <x v="1"/>
    <s v="10"/>
    <n v="5"/>
    <s v="m"/>
    <n v="0"/>
    <s v="ProchniewiczJakub"/>
    <n v="0"/>
  </r>
  <r>
    <x v="208"/>
    <s v="Degowski"/>
    <s v="Stanislaw"/>
    <n v="1909"/>
    <x v="2"/>
    <s v="20"/>
    <n v="5"/>
    <s v="m"/>
    <n v="0"/>
    <s v="DegowskiStanislaw"/>
    <n v="0"/>
  </r>
  <r>
    <x v="209"/>
    <s v="Trwoga"/>
    <s v="Bartosz"/>
    <n v="1909"/>
    <x v="2"/>
    <s v="40"/>
    <n v="5"/>
    <s v="m"/>
    <n v="0"/>
    <s v="TrwogaBartosz"/>
    <n v="0"/>
  </r>
  <r>
    <x v="210"/>
    <s v="Bikonis"/>
    <s v="Zofia"/>
    <n v="1909"/>
    <x v="2"/>
    <s v="00"/>
    <n v="5"/>
    <s v="k"/>
    <n v="0"/>
    <s v="BikonisZofia"/>
    <n v="0"/>
  </r>
  <r>
    <x v="211"/>
    <s v="Marczynska"/>
    <s v="Liliana"/>
    <n v="1909"/>
    <x v="2"/>
    <s v="00"/>
    <n v="5"/>
    <s v="k"/>
    <n v="0"/>
    <s v="MarczynskaLiliana"/>
    <n v="0"/>
  </r>
  <r>
    <x v="212"/>
    <s v="Krainska"/>
    <s v="Malgorzata"/>
    <n v="1909"/>
    <x v="2"/>
    <s v="00"/>
    <n v="5"/>
    <s v="k"/>
    <n v="0"/>
    <s v="KrainskaMalgorzata"/>
    <n v="0"/>
  </r>
  <r>
    <x v="213"/>
    <s v="Oldakowska"/>
    <s v="Kinga"/>
    <n v="1909"/>
    <x v="2"/>
    <s v="00"/>
    <n v="5"/>
    <s v="k"/>
    <n v="0"/>
    <s v="OldakowskaKinga"/>
    <n v="0"/>
  </r>
  <r>
    <x v="214"/>
    <s v="Rysak"/>
    <s v="Igor"/>
    <n v="1909"/>
    <x v="3"/>
    <s v="70"/>
    <n v="5"/>
    <s v="m"/>
    <n v="0"/>
    <s v="RysakIgor"/>
    <n v="0"/>
  </r>
  <r>
    <x v="215"/>
    <s v="Seredynska"/>
    <s v="Joanna"/>
    <n v="1909"/>
    <x v="3"/>
    <s v="00"/>
    <n v="5"/>
    <s v="k"/>
    <n v="0"/>
    <s v="SeredynskaJoanna"/>
    <n v="0"/>
  </r>
  <r>
    <x v="216"/>
    <s v="Afeltowicz"/>
    <s v="Wojciech"/>
    <n v="1909"/>
    <x v="3"/>
    <s v="00"/>
    <n v="5"/>
    <s v="m"/>
    <n v="0"/>
    <s v="AfeltowiczWojciech"/>
    <n v="0"/>
  </r>
  <r>
    <x v="217"/>
    <s v="Czartoryjska"/>
    <s v="Wiktoria"/>
    <n v="1909"/>
    <x v="3"/>
    <s v="50"/>
    <n v="5"/>
    <s v="k"/>
    <n v="0"/>
    <s v="CzartoryjskaWiktoria"/>
    <n v="0"/>
  </r>
  <r>
    <x v="218"/>
    <s v="Olszewski"/>
    <s v="Kacper"/>
    <n v="1909"/>
    <x v="3"/>
    <s v="50"/>
    <n v="5"/>
    <s v="m"/>
    <n v="0"/>
    <s v="OlszewskiKacper"/>
    <n v="0"/>
  </r>
  <r>
    <x v="219"/>
    <s v="Polubinski"/>
    <s v="Piotr"/>
    <n v="1909"/>
    <x v="3"/>
    <s v="50"/>
    <n v="5"/>
    <s v="m"/>
    <n v="0"/>
    <s v="PolubinskiPiotr"/>
    <n v="0"/>
  </r>
  <r>
    <x v="220"/>
    <s v="Budny"/>
    <s v="Tomasz"/>
    <n v="1909"/>
    <x v="3"/>
    <s v="60"/>
    <n v="5"/>
    <s v="m"/>
    <n v="0"/>
    <s v="BudnyTomasz"/>
    <n v="0"/>
  </r>
  <r>
    <x v="221"/>
    <s v="Fiebig"/>
    <s v="Piotr"/>
    <n v="1909"/>
    <x v="3"/>
    <s v="60"/>
    <n v="5"/>
    <s v="m"/>
    <n v="0"/>
    <s v="FiebigPiotr"/>
    <n v="0"/>
  </r>
  <r>
    <x v="222"/>
    <s v="Piorkowska"/>
    <s v="Kalina"/>
    <n v="1909"/>
    <x v="4"/>
    <s v="10"/>
    <n v="5"/>
    <s v="k"/>
    <n v="0"/>
    <s v="PiorkowskaKalina"/>
    <n v="0"/>
  </r>
  <r>
    <x v="223"/>
    <s v="Piotrowski"/>
    <s v="Mariusz"/>
    <n v="1909"/>
    <x v="4"/>
    <s v="50"/>
    <n v="5"/>
    <s v="m"/>
    <n v="0"/>
    <s v="PiotrowskiMariusz"/>
    <n v="0"/>
  </r>
  <r>
    <x v="224"/>
    <s v="Oszmana"/>
    <s v="Katarzyna"/>
    <n v="1909"/>
    <x v="4"/>
    <s v="60"/>
    <n v="5"/>
    <s v="k"/>
    <n v="0"/>
    <s v="OszmanaKatarzyna"/>
    <n v="0"/>
  </r>
  <r>
    <x v="225"/>
    <s v="Rozek"/>
    <s v="Jacek"/>
    <n v="1909"/>
    <x v="4"/>
    <s v="80"/>
    <n v="5"/>
    <s v="m"/>
    <n v="0"/>
    <s v="RozekJacek"/>
    <n v="0"/>
  </r>
  <r>
    <x v="226"/>
    <s v="Bajer"/>
    <s v="Jadwiga"/>
    <n v="1909"/>
    <x v="4"/>
    <s v="90"/>
    <n v="5"/>
    <s v="k"/>
    <n v="0"/>
    <s v="BajerJadwiga"/>
    <n v="0"/>
  </r>
  <r>
    <x v="227"/>
    <s v="Greszczuk"/>
    <s v="Oliwia"/>
    <n v="1909"/>
    <x v="4"/>
    <s v="30"/>
    <n v="5"/>
    <s v="k"/>
    <n v="0"/>
    <s v="GreszczukOliwia"/>
    <n v="0"/>
  </r>
  <r>
    <x v="228"/>
    <s v="Kaminski"/>
    <s v="Mikolaj"/>
    <n v="1909"/>
    <x v="4"/>
    <s v="80"/>
    <n v="5"/>
    <s v="m"/>
    <n v="0"/>
    <s v="KaminskiMikolaj"/>
    <n v="0"/>
  </r>
  <r>
    <x v="229"/>
    <s v="Bajurska"/>
    <s v="Zuzanna"/>
    <n v="1909"/>
    <x v="4"/>
    <s v="90"/>
    <n v="5"/>
    <s v="k"/>
    <n v="0"/>
    <s v="BajurskaZuzanna"/>
    <n v="0"/>
  </r>
  <r>
    <x v="230"/>
    <s v="Walaszek"/>
    <s v="Angelika"/>
    <n v="1909"/>
    <x v="4"/>
    <s v="50"/>
    <n v="5"/>
    <s v="k"/>
    <n v="0"/>
    <s v="WalaszekAngelika"/>
    <n v="0"/>
  </r>
  <r>
    <x v="231"/>
    <s v="Marszalek"/>
    <s v="Kuba"/>
    <n v="1909"/>
    <x v="4"/>
    <s v="70"/>
    <n v="5"/>
    <s v="m"/>
    <n v="0"/>
    <s v="MarszalekKuba"/>
    <n v="0"/>
  </r>
  <r>
    <x v="232"/>
    <s v="Kieloch"/>
    <s v="Michal"/>
    <n v="1909"/>
    <x v="4"/>
    <s v="70"/>
    <n v="5"/>
    <s v="m"/>
    <n v="0"/>
    <s v="KielochMichal"/>
    <n v="0"/>
  </r>
  <r>
    <x v="233"/>
    <s v="Nikolajew"/>
    <s v="Kacper"/>
    <n v="1909"/>
    <x v="4"/>
    <s v="80"/>
    <n v="5"/>
    <s v="m"/>
    <n v="0"/>
    <s v="NikolajewKacper"/>
    <n v="0"/>
  </r>
  <r>
    <x v="234"/>
    <s v="Okla"/>
    <s v="Kacper"/>
    <n v="1909"/>
    <x v="4"/>
    <s v="90"/>
    <n v="5"/>
    <s v="m"/>
    <n v="0"/>
    <s v="OklaKacper"/>
    <n v="0"/>
  </r>
  <r>
    <x v="235"/>
    <s v="Pozarzycka"/>
    <s v="Justyna"/>
    <n v="1909"/>
    <x v="4"/>
    <s v="10"/>
    <n v="5"/>
    <s v="k"/>
    <n v="0"/>
    <s v="PozarzyckaJustyna"/>
    <n v="0"/>
  </r>
  <r>
    <x v="236"/>
    <s v="Zylinska"/>
    <s v="Adelajda"/>
    <n v="1975"/>
    <x v="15"/>
    <s v="00"/>
    <n v="5"/>
    <s v="k"/>
    <n v="0"/>
    <s v="ZylinskaAdelajda"/>
    <n v="0"/>
  </r>
  <r>
    <x v="237"/>
    <s v="Geszczynski"/>
    <s v="Patryk"/>
    <n v="1985"/>
    <x v="16"/>
    <s v="60"/>
    <n v="5"/>
    <s v="m"/>
    <n v="0"/>
    <s v="GeszczynskiPatryk"/>
    <n v="0"/>
  </r>
  <r>
    <x v="238"/>
    <s v="Broszkow"/>
    <s v="Zofia"/>
    <n v="1989"/>
    <x v="17"/>
    <s v="20"/>
    <n v="5"/>
    <s v="k"/>
    <n v="0"/>
    <s v="BroszkowZofia"/>
    <n v="0"/>
  </r>
  <r>
    <x v="239"/>
    <s v="Kurasik"/>
    <s v="Marcin"/>
    <n v="1908"/>
    <x v="12"/>
    <s v="60"/>
    <n v="6"/>
    <s v="m"/>
    <n v="0"/>
    <s v="KurasikMarcin"/>
    <n v="0"/>
  </r>
  <r>
    <x v="240"/>
    <s v="Piotrowski"/>
    <s v="Jacek"/>
    <n v="1908"/>
    <x v="3"/>
    <s v="20"/>
    <n v="6"/>
    <s v="m"/>
    <n v="0"/>
    <s v="PiotrowskiJacek"/>
    <n v="0"/>
  </r>
  <r>
    <x v="241"/>
    <s v="Bialek"/>
    <s v="Zuzanna"/>
    <n v="1908"/>
    <x v="3"/>
    <s v="50"/>
    <n v="6"/>
    <s v="k"/>
    <n v="0"/>
    <s v="BialekZuzanna"/>
    <n v="0"/>
  </r>
  <r>
    <x v="242"/>
    <s v="Galla"/>
    <s v="Paulina"/>
    <n v="1908"/>
    <x v="3"/>
    <s v="60"/>
    <n v="6"/>
    <s v="k"/>
    <n v="0"/>
    <s v="GallaPaulina"/>
    <n v="0"/>
  </r>
  <r>
    <x v="243"/>
    <s v="Depczynski"/>
    <s v="Stanislaw"/>
    <n v="1908"/>
    <x v="4"/>
    <s v="60"/>
    <n v="6"/>
    <s v="m"/>
    <n v="0"/>
    <s v="DepczynskiStanislaw"/>
    <n v="0"/>
  </r>
  <r>
    <x v="244"/>
    <s v="Erbel"/>
    <s v="Urszula"/>
    <n v="1908"/>
    <x v="4"/>
    <s v="70"/>
    <n v="6"/>
    <s v="k"/>
    <n v="0"/>
    <s v="ErbelUrszula"/>
    <n v="0"/>
  </r>
  <r>
    <x v="245"/>
    <s v="Czechowska"/>
    <s v="Wiktoria"/>
    <n v="1908"/>
    <x v="4"/>
    <s v="80"/>
    <n v="6"/>
    <s v="k"/>
    <n v="0"/>
    <s v="CzechowskaWiktoria"/>
    <n v="0"/>
  </r>
  <r>
    <x v="246"/>
    <s v="Jarosiewicz"/>
    <s v="Milosz"/>
    <n v="1909"/>
    <x v="0"/>
    <s v="40"/>
    <n v="6"/>
    <s v="m"/>
    <n v="0"/>
    <s v="JarosiewiczMilosz"/>
    <n v="0"/>
  </r>
  <r>
    <x v="247"/>
    <s v="Szostakowska"/>
    <s v="Dominika"/>
    <n v="1909"/>
    <x v="0"/>
    <s v="70"/>
    <n v="6"/>
    <s v="k"/>
    <n v="0"/>
    <s v="SzostakowskaDominika"/>
    <n v="0"/>
  </r>
  <r>
    <x v="248"/>
    <s v="Kaleta"/>
    <s v="Mikolaj"/>
    <n v="1909"/>
    <x v="0"/>
    <s v="70"/>
    <n v="6"/>
    <s v="m"/>
    <n v="0"/>
    <s v="KaletaMikolaj"/>
    <n v="0"/>
  </r>
  <r>
    <x v="249"/>
    <s v="Zakrzewska"/>
    <s v="Olga"/>
    <n v="1909"/>
    <x v="0"/>
    <s v="90"/>
    <n v="6"/>
    <s v="k"/>
    <n v="0"/>
    <s v="ZakrzewskaOlga"/>
    <n v="0"/>
  </r>
  <r>
    <x v="250"/>
    <s v="Zakrzewska"/>
    <s v="Ewa"/>
    <n v="1909"/>
    <x v="0"/>
    <s v="90"/>
    <n v="6"/>
    <s v="k"/>
    <n v="0"/>
    <s v="ZakrzewskaEwa"/>
    <n v="0"/>
  </r>
  <r>
    <x v="251"/>
    <s v="Mystkowski"/>
    <s v="Karol"/>
    <n v="1909"/>
    <x v="2"/>
    <s v="20"/>
    <n v="6"/>
    <s v="m"/>
    <n v="0"/>
    <s v="MystkowskiKarol"/>
    <n v="0"/>
  </r>
  <r>
    <x v="252"/>
    <s v="Nagorski"/>
    <s v="Kamil"/>
    <n v="1909"/>
    <x v="2"/>
    <s v="20"/>
    <n v="6"/>
    <s v="m"/>
    <n v="0"/>
    <s v="NagorskiKamil"/>
    <n v="0"/>
  </r>
  <r>
    <x v="253"/>
    <s v="Mauruszewicz"/>
    <s v="Lena"/>
    <n v="1909"/>
    <x v="2"/>
    <s v="80"/>
    <n v="6"/>
    <s v="k"/>
    <n v="0"/>
    <s v="MauruszewiczLena"/>
    <n v="0"/>
  </r>
  <r>
    <x v="254"/>
    <s v="Buczkowski"/>
    <s v="Mateusz"/>
    <n v="1909"/>
    <x v="2"/>
    <s v="80"/>
    <n v="6"/>
    <s v="m"/>
    <n v="0"/>
    <s v="BuczkowskiMateusz"/>
    <n v="0"/>
  </r>
  <r>
    <x v="255"/>
    <s v="Harris"/>
    <s v="Nina"/>
    <n v="1909"/>
    <x v="3"/>
    <s v="90"/>
    <n v="6"/>
    <s v="k"/>
    <n v="0"/>
    <s v="HarrisNina"/>
    <n v="0"/>
  </r>
  <r>
    <x v="256"/>
    <s v="Koszucka"/>
    <s v="Marika"/>
    <n v="1909"/>
    <x v="3"/>
    <s v="90"/>
    <n v="6"/>
    <s v="k"/>
    <n v="0"/>
    <s v="KoszuckaMarika"/>
    <n v="0"/>
  </r>
  <r>
    <x v="257"/>
    <s v="Zawizlak"/>
    <s v="Adam"/>
    <n v="1909"/>
    <x v="3"/>
    <s v="70"/>
    <n v="6"/>
    <s v="m"/>
    <n v="0"/>
    <s v="ZawizlakAdam"/>
    <n v="0"/>
  </r>
  <r>
    <x v="258"/>
    <s v="Kielbowicz"/>
    <s v="Milena"/>
    <n v="1909"/>
    <x v="3"/>
    <s v="80"/>
    <n v="6"/>
    <s v="k"/>
    <n v="0"/>
    <s v="KielbowiczMilena"/>
    <n v="0"/>
  </r>
  <r>
    <x v="259"/>
    <s v="Zacharska"/>
    <s v="Aleksandra"/>
    <n v="1909"/>
    <x v="3"/>
    <s v="10"/>
    <n v="6"/>
    <s v="k"/>
    <n v="0"/>
    <s v="ZacharskaAleksandra"/>
    <n v="0"/>
  </r>
  <r>
    <x v="260"/>
    <s v="Swinianski"/>
    <s v="Cyprian"/>
    <n v="1909"/>
    <x v="4"/>
    <s v="70"/>
    <n v="6"/>
    <s v="m"/>
    <n v="0"/>
    <s v="SwinianskiCyprian"/>
    <n v="0"/>
  </r>
  <r>
    <x v="261"/>
    <s v="Kirwiel"/>
    <s v="Michal"/>
    <n v="1909"/>
    <x v="4"/>
    <s v="10"/>
    <n v="6"/>
    <s v="m"/>
    <n v="0"/>
    <s v="KirwielMichal"/>
    <n v="0"/>
  </r>
  <r>
    <x v="262"/>
    <s v="Zega"/>
    <s v="Adam"/>
    <n v="1909"/>
    <x v="4"/>
    <s v="10"/>
    <n v="6"/>
    <s v="m"/>
    <n v="0"/>
    <s v="ZegaAdam"/>
    <n v="0"/>
  </r>
  <r>
    <x v="263"/>
    <s v="Wymyslowska"/>
    <s v="Alicja"/>
    <n v="1909"/>
    <x v="4"/>
    <s v="30"/>
    <n v="6"/>
    <s v="k"/>
    <n v="0"/>
    <s v="WymyslowskaAlicja"/>
    <n v="0"/>
  </r>
  <r>
    <x v="264"/>
    <s v="Wasilewski"/>
    <s v="Bartlomiej"/>
    <n v="1953"/>
    <x v="11"/>
    <s v="80"/>
    <n v="6"/>
    <s v="m"/>
    <n v="0"/>
    <s v="WasilewskiBartlomiej"/>
    <n v="0"/>
  </r>
  <r>
    <x v="265"/>
    <s v="Pettka"/>
    <s v="Jan"/>
    <n v="1955"/>
    <x v="14"/>
    <s v="90"/>
    <n v="6"/>
    <s v="m"/>
    <n v="0"/>
    <s v="PettkaJan"/>
    <n v="0"/>
  </r>
  <r>
    <x v="266"/>
    <s v="Duszota"/>
    <s v="Piotr"/>
    <n v="1975"/>
    <x v="18"/>
    <s v="00"/>
    <n v="6"/>
    <s v="m"/>
    <n v="0"/>
    <s v="DuszotaPiotr"/>
    <n v="0"/>
  </r>
  <r>
    <x v="267"/>
    <s v="Wolski"/>
    <s v="Aleksander"/>
    <n v="1908"/>
    <x v="8"/>
    <s v="30"/>
    <n v="7"/>
    <s v="m"/>
    <n v="0"/>
    <s v="WolskiAleksander"/>
    <n v="0"/>
  </r>
  <r>
    <x v="268"/>
    <s v="Wieczerzak"/>
    <s v="Amelia"/>
    <n v="1908"/>
    <x v="13"/>
    <s v="20"/>
    <n v="7"/>
    <s v="k"/>
    <n v="0"/>
    <s v="WieczerzakAmelia"/>
    <n v="0"/>
  </r>
  <r>
    <x v="269"/>
    <s v="Jakudczyk"/>
    <s v="Nikodem"/>
    <n v="1908"/>
    <x v="13"/>
    <s v="20"/>
    <n v="7"/>
    <s v="m"/>
    <n v="0"/>
    <s v="JakudczykNikodem"/>
    <n v="0"/>
  </r>
  <r>
    <x v="270"/>
    <s v="Majtas"/>
    <s v="Lucja"/>
    <n v="1908"/>
    <x v="13"/>
    <s v="80"/>
    <n v="7"/>
    <s v="k"/>
    <n v="0"/>
    <s v="MajtasLucja"/>
    <n v="0"/>
  </r>
  <r>
    <x v="271"/>
    <s v="Kossakowska"/>
    <s v="Martyna"/>
    <n v="1908"/>
    <x v="9"/>
    <s v="70"/>
    <n v="7"/>
    <s v="k"/>
    <n v="0"/>
    <s v="KossakowskaMartyna"/>
    <n v="0"/>
  </r>
  <r>
    <x v="272"/>
    <s v="Araucz"/>
    <s v="Zuzanna"/>
    <n v="1908"/>
    <x v="9"/>
    <s v="80"/>
    <n v="7"/>
    <s v="k"/>
    <n v="0"/>
    <s v="ArauczZuzanna"/>
    <n v="0"/>
  </r>
  <r>
    <x v="273"/>
    <s v="Filbrandt"/>
    <s v="Piotr"/>
    <n v="1908"/>
    <x v="1"/>
    <s v="50"/>
    <n v="7"/>
    <s v="m"/>
    <n v="0"/>
    <s v="FilbrandtPiotr"/>
    <n v="0"/>
  </r>
  <r>
    <x v="274"/>
    <s v="Formela"/>
    <s v="Jan"/>
    <n v="1908"/>
    <x v="1"/>
    <s v="50"/>
    <n v="7"/>
    <s v="m"/>
    <n v="0"/>
    <s v="FormelaJan"/>
    <n v="0"/>
  </r>
  <r>
    <x v="275"/>
    <s v="Nowak"/>
    <s v="Latika"/>
    <n v="1908"/>
    <x v="3"/>
    <s v="10"/>
    <n v="7"/>
    <s v="k"/>
    <n v="0"/>
    <s v="NowakLatika"/>
    <n v="0"/>
  </r>
  <r>
    <x v="276"/>
    <s v="Glasmann"/>
    <s v="Paula"/>
    <n v="1908"/>
    <x v="3"/>
    <s v="90"/>
    <n v="7"/>
    <s v="k"/>
    <n v="0"/>
    <s v="GlasmannPaula"/>
    <n v="0"/>
  </r>
  <r>
    <x v="277"/>
    <s v="Aniol"/>
    <s v="Wojciech"/>
    <n v="1908"/>
    <x v="3"/>
    <s v="00"/>
    <n v="7"/>
    <s v="m"/>
    <n v="0"/>
    <s v="AniolWojciech"/>
    <n v="0"/>
  </r>
  <r>
    <x v="278"/>
    <s v="Szczuplinska"/>
    <s v="Emilia"/>
    <n v="1909"/>
    <x v="0"/>
    <s v="50"/>
    <n v="7"/>
    <s v="k"/>
    <n v="0"/>
    <s v="SzczuplinskaEmilia"/>
    <n v="0"/>
  </r>
  <r>
    <x v="279"/>
    <s v="Szubarczyk"/>
    <s v="Dawid"/>
    <n v="1909"/>
    <x v="0"/>
    <s v="50"/>
    <n v="7"/>
    <s v="m"/>
    <n v="0"/>
    <s v="SzubarczykDawid"/>
    <n v="0"/>
  </r>
  <r>
    <x v="280"/>
    <s v="Krefta"/>
    <s v="Mateusz"/>
    <n v="1909"/>
    <x v="0"/>
    <s v="60"/>
    <n v="7"/>
    <s v="m"/>
    <n v="0"/>
    <s v="KreftaMateusz"/>
    <n v="0"/>
  </r>
  <r>
    <x v="281"/>
    <s v="Malinowski"/>
    <s v="Lukasz"/>
    <n v="1909"/>
    <x v="0"/>
    <s v="60"/>
    <n v="7"/>
    <s v="m"/>
    <n v="0"/>
    <s v="MalinowskiLukasz"/>
    <n v="0"/>
  </r>
  <r>
    <x v="282"/>
    <s v="Stambuldzys"/>
    <s v="Helena"/>
    <n v="1909"/>
    <x v="0"/>
    <s v="00"/>
    <n v="7"/>
    <s v="k"/>
    <n v="0"/>
    <s v="StambuldzysHelena"/>
    <n v="0"/>
  </r>
  <r>
    <x v="283"/>
    <s v="Czechowska"/>
    <s v="Wanda"/>
    <n v="1909"/>
    <x v="5"/>
    <s v="30"/>
    <n v="7"/>
    <s v="k"/>
    <n v="0"/>
    <s v="CzechowskaWanda"/>
    <n v="0"/>
  </r>
  <r>
    <x v="284"/>
    <s v="Panow"/>
    <s v="Julian"/>
    <n v="1909"/>
    <x v="1"/>
    <s v="70"/>
    <n v="7"/>
    <s v="m"/>
    <n v="0"/>
    <s v="PanowJulian"/>
    <n v="0"/>
  </r>
  <r>
    <x v="285"/>
    <s v="Symoszyn"/>
    <s v="Emilia"/>
    <n v="1909"/>
    <x v="3"/>
    <s v="40"/>
    <n v="7"/>
    <s v="k"/>
    <n v="0"/>
    <s v="SymoszynEmilia"/>
    <n v="0"/>
  </r>
  <r>
    <x v="286"/>
    <s v="Steinhardt"/>
    <s v="Hanna"/>
    <n v="1909"/>
    <x v="3"/>
    <s v="90"/>
    <n v="7"/>
    <s v="k"/>
    <n v="0"/>
    <s v="SteinhardtHanna"/>
    <n v="0"/>
  </r>
  <r>
    <x v="287"/>
    <s v="Budkowski"/>
    <s v="Marek"/>
    <n v="1909"/>
    <x v="3"/>
    <s v="30"/>
    <n v="7"/>
    <s v="m"/>
    <n v="0"/>
    <s v="BudkowskiMarek"/>
    <n v="0"/>
  </r>
  <r>
    <x v="288"/>
    <s v="Janiczek"/>
    <s v="Natalia"/>
    <n v="1909"/>
    <x v="4"/>
    <s v="40"/>
    <n v="7"/>
    <s v="k"/>
    <n v="0"/>
    <s v="JaniczekNatalia"/>
    <n v="0"/>
  </r>
  <r>
    <x v="289"/>
    <s v="Pajsk"/>
    <s v="Katarzyna"/>
    <n v="1909"/>
    <x v="4"/>
    <s v="60"/>
    <n v="7"/>
    <s v="k"/>
    <n v="0"/>
    <s v="PajskKatarzyna"/>
    <n v="0"/>
  </r>
  <r>
    <x v="290"/>
    <s v="Lademann"/>
    <s v="Marcel"/>
    <n v="1909"/>
    <x v="4"/>
    <s v="90"/>
    <n v="7"/>
    <s v="m"/>
    <n v="0"/>
    <s v="LademannMarcel"/>
    <n v="0"/>
  </r>
  <r>
    <x v="291"/>
    <s v="Pawlak"/>
    <s v="Jerzy"/>
    <n v="1908"/>
    <x v="9"/>
    <s v="10"/>
    <n v="8"/>
    <s v="m"/>
    <n v="0"/>
    <s v="PawlakJerzy"/>
    <n v="0"/>
  </r>
  <r>
    <x v="292"/>
    <s v="Wojcik"/>
    <s v="Alan"/>
    <n v="1908"/>
    <x v="3"/>
    <s v="00"/>
    <n v="8"/>
    <s v="m"/>
    <n v="0"/>
    <s v="WojcikAlan"/>
    <n v="0"/>
  </r>
  <r>
    <x v="293"/>
    <s v="Korda"/>
    <s v="Mateusz"/>
    <n v="1908"/>
    <x v="4"/>
    <s v="50"/>
    <n v="8"/>
    <s v="m"/>
    <n v="0"/>
    <s v="KordaMateusz"/>
    <n v="0"/>
  </r>
  <r>
    <x v="294"/>
    <s v="Rybienik"/>
    <s v="Igor"/>
    <n v="1909"/>
    <x v="0"/>
    <s v="90"/>
    <n v="8"/>
    <s v="m"/>
    <n v="0"/>
    <s v="RybienikIgor"/>
    <n v="0"/>
  </r>
  <r>
    <x v="295"/>
    <s v="Rohde"/>
    <s v="Jakub"/>
    <n v="1909"/>
    <x v="0"/>
    <s v="90"/>
    <n v="8"/>
    <s v="m"/>
    <n v="0"/>
    <s v="RohdeJakub"/>
    <n v="0"/>
  </r>
  <r>
    <x v="296"/>
    <s v="Stawirej"/>
    <s v="Hanna"/>
    <n v="1909"/>
    <x v="5"/>
    <s v="60"/>
    <n v="8"/>
    <s v="k"/>
    <n v="0"/>
    <s v="StawirejHanna"/>
    <n v="0"/>
  </r>
  <r>
    <x v="297"/>
    <s v="Janiak"/>
    <s v="Nico"/>
    <n v="1909"/>
    <x v="1"/>
    <s v="00"/>
    <n v="8"/>
    <s v="m"/>
    <n v="0"/>
    <s v="JaniakNico"/>
    <n v="0"/>
  </r>
  <r>
    <x v="298"/>
    <s v="Snarski"/>
    <s v="Franciszek"/>
    <n v="1909"/>
    <x v="2"/>
    <s v="60"/>
    <n v="8"/>
    <s v="m"/>
    <n v="0"/>
    <s v="SnarskiFranciszek"/>
    <n v="0"/>
  </r>
  <r>
    <x v="299"/>
    <s v="Tarnacka"/>
    <s v="Antonina"/>
    <n v="1909"/>
    <x v="2"/>
    <s v="30"/>
    <n v="8"/>
    <s v="k"/>
    <n v="0"/>
    <s v="TarnackaAntonina"/>
    <n v="0"/>
  </r>
  <r>
    <x v="300"/>
    <s v="Klaus"/>
    <s v="Michalina"/>
    <n v="1909"/>
    <x v="3"/>
    <s v="20"/>
    <n v="8"/>
    <s v="k"/>
    <n v="0"/>
    <s v="KlausMichalina"/>
    <n v="0"/>
  </r>
  <r>
    <x v="301"/>
    <s v="Kiryk"/>
    <s v="Michal"/>
    <n v="1909"/>
    <x v="3"/>
    <s v="20"/>
    <n v="8"/>
    <s v="m"/>
    <n v="0"/>
    <s v="KirykMichal"/>
    <n v="0"/>
  </r>
  <r>
    <x v="302"/>
    <s v="Cieslik"/>
    <s v="Szymon"/>
    <n v="1909"/>
    <x v="3"/>
    <s v="40"/>
    <n v="8"/>
    <s v="m"/>
    <n v="0"/>
    <s v="CieslikSzymon"/>
    <n v="0"/>
  </r>
  <r>
    <x v="303"/>
    <s v="Marszalek"/>
    <s v="Lidia"/>
    <n v="1909"/>
    <x v="3"/>
    <s v="30"/>
    <n v="8"/>
    <s v="k"/>
    <n v="0"/>
    <s v="MarszalekLidia"/>
    <n v="0"/>
  </r>
  <r>
    <x v="304"/>
    <s v="Forjasz"/>
    <s v="Roxana"/>
    <n v="1909"/>
    <x v="3"/>
    <s v="90"/>
    <n v="8"/>
    <s v="k"/>
    <n v="0"/>
    <s v="ForjaszRoxana"/>
    <n v="0"/>
  </r>
  <r>
    <x v="305"/>
    <s v="Pengiel"/>
    <s v="Jan"/>
    <n v="1909"/>
    <x v="3"/>
    <s v="00"/>
    <n v="8"/>
    <s v="m"/>
    <n v="0"/>
    <s v="PengielJan"/>
    <n v="0"/>
  </r>
  <r>
    <x v="306"/>
    <s v="Dulak"/>
    <s v="Piotr"/>
    <n v="1909"/>
    <x v="3"/>
    <s v="40"/>
    <n v="8"/>
    <s v="m"/>
    <n v="0"/>
    <s v="DulakPiotr"/>
    <n v="0"/>
  </r>
  <r>
    <x v="307"/>
    <s v="Rys"/>
    <s v="Igor"/>
    <n v="1909"/>
    <x v="3"/>
    <s v="80"/>
    <n v="8"/>
    <s v="m"/>
    <n v="0"/>
    <s v="RysIgor"/>
    <n v="0"/>
  </r>
  <r>
    <x v="308"/>
    <s v="Wrona"/>
    <s v="Alicja"/>
    <n v="1909"/>
    <x v="3"/>
    <s v="00"/>
    <n v="8"/>
    <s v="k"/>
    <n v="0"/>
    <s v="WronaAlicja"/>
    <n v="0"/>
  </r>
  <r>
    <x v="309"/>
    <s v="Kisiela"/>
    <s v="Michal"/>
    <n v="1909"/>
    <x v="4"/>
    <s v="40"/>
    <n v="8"/>
    <s v="m"/>
    <n v="0"/>
    <s v="KisielaMichal"/>
    <n v="0"/>
  </r>
  <r>
    <x v="310"/>
    <s v="Czapiewski"/>
    <s v="Szymon"/>
    <n v="1909"/>
    <x v="4"/>
    <s v="00"/>
    <n v="8"/>
    <s v="m"/>
    <n v="0"/>
    <s v="CzapiewskiSzymon"/>
    <n v="0"/>
  </r>
  <r>
    <x v="311"/>
    <s v="Ziolkowski"/>
    <s v="Mariusz"/>
    <n v="1909"/>
    <x v="4"/>
    <s v="20"/>
    <n v="8"/>
    <s v="m"/>
    <n v="0"/>
    <s v="ZiolkowskiMariusz"/>
    <n v="0"/>
  </r>
  <r>
    <x v="312"/>
    <s v="Kowalczuk"/>
    <s v="Maria"/>
    <n v="1963"/>
    <x v="19"/>
    <s v="60"/>
    <n v="8"/>
    <s v="k"/>
    <n v="0"/>
    <s v="KowalczukMaria"/>
    <n v="0"/>
  </r>
  <r>
    <x v="313"/>
    <s v="Yuksek"/>
    <s v="Adrian"/>
    <n v="1974"/>
    <x v="15"/>
    <s v="10"/>
    <n v="8"/>
    <s v="m"/>
    <n v="0"/>
    <s v="YuksekAdrian"/>
    <n v="0"/>
  </r>
  <r>
    <x v="314"/>
    <s v="Cieslik"/>
    <s v="Stanislaw"/>
    <n v="1989"/>
    <x v="11"/>
    <s v="60"/>
    <n v="8"/>
    <s v="m"/>
    <n v="0"/>
    <s v="CieslikStanislaw"/>
    <n v="0"/>
  </r>
  <r>
    <x v="315"/>
    <s v="Jablonski"/>
    <s v="Nikodem"/>
    <n v="1908"/>
    <x v="7"/>
    <s v="80"/>
    <n v="9"/>
    <s v="m"/>
    <n v="0"/>
    <s v="JablonskiNikodem"/>
    <n v="0"/>
  </r>
  <r>
    <x v="316"/>
    <s v="Tomczyk"/>
    <s v="Bruno"/>
    <n v="1908"/>
    <x v="8"/>
    <s v="00"/>
    <n v="9"/>
    <s v="m"/>
    <n v="0"/>
    <s v="TomczykBruno"/>
    <n v="0"/>
  </r>
  <r>
    <x v="317"/>
    <s v="Jozwiak"/>
    <s v="Mikolaj"/>
    <n v="1908"/>
    <x v="2"/>
    <s v="70"/>
    <n v="9"/>
    <s v="m"/>
    <n v="0"/>
    <s v="JozwiakMikolaj"/>
    <n v="0"/>
  </r>
  <r>
    <x v="318"/>
    <s v="Florek"/>
    <s v="Sandra"/>
    <n v="1908"/>
    <x v="4"/>
    <s v="10"/>
    <n v="9"/>
    <s v="k"/>
    <n v="0"/>
    <s v="FlorekSandra"/>
    <n v="0"/>
  </r>
  <r>
    <x v="319"/>
    <s v="Domanski"/>
    <s v="Sebastian"/>
    <n v="1908"/>
    <x v="4"/>
    <s v="00"/>
    <n v="9"/>
    <s v="m"/>
    <n v="0"/>
    <s v="DomanskiSebastian"/>
    <n v="0"/>
  </r>
  <r>
    <x v="320"/>
    <s v="Kmiecik"/>
    <s v="Malwina"/>
    <n v="1909"/>
    <x v="0"/>
    <s v="40"/>
    <n v="9"/>
    <s v="k"/>
    <n v="0"/>
    <s v="KmiecikMalwina"/>
    <n v="0"/>
  </r>
  <r>
    <x v="321"/>
    <s v="Smoliniec"/>
    <s v="Franciszek"/>
    <n v="1909"/>
    <x v="0"/>
    <s v="90"/>
    <n v="9"/>
    <s v="m"/>
    <n v="0"/>
    <s v="SmoliniecFranciszek"/>
    <n v="0"/>
  </r>
  <r>
    <x v="322"/>
    <s v="Koczakowska"/>
    <s v="Marta"/>
    <n v="1909"/>
    <x v="0"/>
    <s v="50"/>
    <n v="9"/>
    <s v="k"/>
    <n v="0"/>
    <s v="KoczakowskaMarta"/>
    <n v="0"/>
  </r>
  <r>
    <x v="323"/>
    <s v="Krzywiec"/>
    <s v="Zuzanna"/>
    <n v="1909"/>
    <x v="5"/>
    <s v="30"/>
    <n v="9"/>
    <s v="k"/>
    <n v="0"/>
    <s v="KrzywiecZuzanna"/>
    <n v="0"/>
  </r>
  <r>
    <x v="324"/>
    <s v="Gorazdowski"/>
    <s v="Patryk"/>
    <n v="1909"/>
    <x v="1"/>
    <s v="50"/>
    <n v="9"/>
    <s v="m"/>
    <n v="0"/>
    <s v="GorazdowskiPatryk"/>
    <n v="0"/>
  </r>
  <r>
    <x v="325"/>
    <s v="Muzyka"/>
    <s v="Karol"/>
    <n v="1909"/>
    <x v="1"/>
    <s v="80"/>
    <n v="9"/>
    <s v="m"/>
    <n v="0"/>
    <s v="MuzykaKarol"/>
    <n v="0"/>
  </r>
  <r>
    <x v="326"/>
    <s v="Zurawski"/>
    <s v="Adam"/>
    <n v="1909"/>
    <x v="1"/>
    <s v="90"/>
    <n v="9"/>
    <s v="m"/>
    <n v="0"/>
    <s v="ZurawskiAdam"/>
    <n v="0"/>
  </r>
  <r>
    <x v="327"/>
    <s v="Sosnowski"/>
    <s v="Filip"/>
    <n v="1909"/>
    <x v="2"/>
    <s v="10"/>
    <n v="9"/>
    <s v="m"/>
    <n v="0"/>
    <s v="SosnowskiFilip"/>
    <n v="0"/>
  </r>
  <r>
    <x v="328"/>
    <s v="Leszczynska"/>
    <s v="Maja"/>
    <n v="1909"/>
    <x v="2"/>
    <s v="60"/>
    <n v="9"/>
    <s v="k"/>
    <n v="0"/>
    <s v="LeszczynskaMaja"/>
    <n v="0"/>
  </r>
  <r>
    <x v="329"/>
    <s v="Mielewczyk"/>
    <s v="Lena"/>
    <n v="1909"/>
    <x v="2"/>
    <s v="80"/>
    <n v="9"/>
    <s v="k"/>
    <n v="0"/>
    <s v="MielewczykLena"/>
    <n v="0"/>
  </r>
  <r>
    <x v="330"/>
    <s v="Ramlo"/>
    <s v="Julia"/>
    <n v="1909"/>
    <x v="2"/>
    <s v="90"/>
    <n v="9"/>
    <s v="k"/>
    <n v="0"/>
    <s v="RamloJulia"/>
    <n v="0"/>
  </r>
  <r>
    <x v="331"/>
    <s v="Rafinska"/>
    <s v="Julia"/>
    <n v="1909"/>
    <x v="2"/>
    <s v="90"/>
    <n v="9"/>
    <s v="k"/>
    <n v="0"/>
    <s v="RafinskaJulia"/>
    <n v="0"/>
  </r>
  <r>
    <x v="332"/>
    <s v="Gdaniec"/>
    <s v="Pawel"/>
    <n v="1909"/>
    <x v="2"/>
    <s v="00"/>
    <n v="9"/>
    <s v="m"/>
    <n v="0"/>
    <s v="GdaniecPawel"/>
    <n v="0"/>
  </r>
  <r>
    <x v="333"/>
    <s v="Jakubowska"/>
    <s v="Natalia"/>
    <n v="1909"/>
    <x v="3"/>
    <s v="00"/>
    <n v="9"/>
    <s v="k"/>
    <n v="0"/>
    <s v="JakubowskaNatalia"/>
    <n v="0"/>
  </r>
  <r>
    <x v="334"/>
    <s v="Kopiejc"/>
    <s v="Maurycy"/>
    <n v="1909"/>
    <x v="4"/>
    <s v="50"/>
    <n v="9"/>
    <s v="m"/>
    <n v="0"/>
    <s v="KopiejcMaurycy"/>
    <n v="0"/>
  </r>
  <r>
    <x v="335"/>
    <s v="Lukowski"/>
    <s v="Maciej"/>
    <n v="1909"/>
    <x v="4"/>
    <s v="10"/>
    <n v="9"/>
    <s v="m"/>
    <n v="0"/>
    <s v="LukowskiMaciej"/>
    <n v="0"/>
  </r>
  <r>
    <x v="336"/>
    <s v="Kowakczyk"/>
    <s v="Maria"/>
    <n v="1909"/>
    <x v="4"/>
    <s v="90"/>
    <n v="9"/>
    <s v="k"/>
    <n v="0"/>
    <s v="KowakczykMaria"/>
    <n v="0"/>
  </r>
  <r>
    <x v="337"/>
    <s v="Pawelec"/>
    <s v="Jan"/>
    <n v="1992"/>
    <x v="11"/>
    <s v="70"/>
    <n v="9"/>
    <s v="m"/>
    <n v="0"/>
    <s v="PawelecJan"/>
    <n v="0"/>
  </r>
  <r>
    <x v="338"/>
    <s v="Michalak"/>
    <s v="Krzysztof"/>
    <n v="1909"/>
    <x v="3"/>
    <s v="31"/>
    <n v="10"/>
    <s v="m"/>
    <n v="0"/>
    <s v="MichalakKrzysztof"/>
    <n v="1"/>
  </r>
  <r>
    <x v="339"/>
    <s v="Jurczak"/>
    <s v="Mikolaj"/>
    <n v="1909"/>
    <x v="0"/>
    <s v="01"/>
    <n v="10"/>
    <s v="m"/>
    <n v="0"/>
    <s v="JurczakMikolaj"/>
    <n v="0"/>
  </r>
  <r>
    <x v="340"/>
    <s v="Jakubczyk"/>
    <s v="Natalia"/>
    <n v="1909"/>
    <x v="0"/>
    <s v="61"/>
    <n v="10"/>
    <s v="k"/>
    <n v="0"/>
    <s v="JakubczykNatalia"/>
    <n v="0"/>
  </r>
  <r>
    <x v="341"/>
    <s v="Plichta"/>
    <s v="Jakub"/>
    <n v="1909"/>
    <x v="1"/>
    <s v="81"/>
    <n v="10"/>
    <s v="m"/>
    <n v="0"/>
    <s v="PlichtaJakub"/>
    <n v="0"/>
  </r>
  <r>
    <x v="342"/>
    <s v="Paciorek"/>
    <s v="Julian"/>
    <n v="1909"/>
    <x v="2"/>
    <s v="71"/>
    <n v="10"/>
    <s v="m"/>
    <n v="0"/>
    <s v="PaciorekJulian"/>
    <n v="0"/>
  </r>
  <r>
    <x v="343"/>
    <s v="Szpak"/>
    <s v="Dawid"/>
    <n v="1909"/>
    <x v="3"/>
    <s v="31"/>
    <n v="10"/>
    <s v="m"/>
    <n v="0"/>
    <s v="SzpakDawid"/>
    <n v="0"/>
  </r>
  <r>
    <x v="344"/>
    <s v="Podolszynski"/>
    <s v="Jakub"/>
    <n v="1909"/>
    <x v="3"/>
    <s v="01"/>
    <n v="10"/>
    <s v="m"/>
    <n v="0"/>
    <s v="PodolszynskiJakub"/>
    <n v="0"/>
  </r>
  <r>
    <x v="345"/>
    <s v="Steinborn"/>
    <s v="Hanna"/>
    <n v="1971"/>
    <x v="14"/>
    <s v="41"/>
    <n v="10"/>
    <s v="k"/>
    <n v="0"/>
    <s v="SteinbornHanna"/>
    <n v="0"/>
  </r>
  <r>
    <x v="346"/>
    <s v="Wamka"/>
    <s v="Anastazja"/>
    <n v="1981"/>
    <x v="11"/>
    <s v="01"/>
    <n v="10"/>
    <s v="k"/>
    <n v="0"/>
    <s v="WamkaAnastazja"/>
    <n v="0"/>
  </r>
  <r>
    <x v="347"/>
    <s v="Dabrowa"/>
    <s v="Szymon"/>
    <n v="1908"/>
    <x v="8"/>
    <s v="31"/>
    <n v="11"/>
    <s v="m"/>
    <n v="0"/>
    <s v="DabrowaSzymon"/>
    <n v="0"/>
  </r>
  <r>
    <x v="348"/>
    <s v="Freda"/>
    <s v="Piotr"/>
    <n v="1908"/>
    <x v="13"/>
    <s v="91"/>
    <n v="11"/>
    <s v="m"/>
    <n v="0"/>
    <s v="FredaPiotr"/>
    <n v="0"/>
  </r>
  <r>
    <x v="349"/>
    <s v="Wejner"/>
    <s v="Amelia"/>
    <n v="1908"/>
    <x v="2"/>
    <s v="11"/>
    <n v="11"/>
    <s v="k"/>
    <n v="0"/>
    <s v="WejnerAmelia"/>
    <n v="0"/>
  </r>
  <r>
    <x v="350"/>
    <s v="Podbereski"/>
    <s v="Jakub"/>
    <n v="1908"/>
    <x v="3"/>
    <s v="71"/>
    <n v="11"/>
    <s v="m"/>
    <n v="0"/>
    <s v="PodbereskiJakub"/>
    <n v="0"/>
  </r>
  <r>
    <x v="351"/>
    <s v="Waclawski"/>
    <s v="Bartosz"/>
    <n v="1908"/>
    <x v="4"/>
    <s v="41"/>
    <n v="11"/>
    <s v="m"/>
    <n v="0"/>
    <s v="WaclawskiBartosz"/>
    <n v="0"/>
  </r>
  <r>
    <x v="352"/>
    <s v="Mendrek"/>
    <s v="Krzysztof"/>
    <n v="1909"/>
    <x v="0"/>
    <s v="11"/>
    <n v="11"/>
    <s v="m"/>
    <n v="0"/>
    <s v="MendrekKrzysztof"/>
    <n v="0"/>
  </r>
  <r>
    <x v="353"/>
    <s v="Ulewicz"/>
    <s v="Bartosz"/>
    <n v="1909"/>
    <x v="0"/>
    <s v="41"/>
    <n v="11"/>
    <s v="m"/>
    <n v="0"/>
    <s v="UlewiczBartosz"/>
    <n v="0"/>
  </r>
  <r>
    <x v="354"/>
    <s v="Kubisiak"/>
    <s v="Mariusz"/>
    <n v="1909"/>
    <x v="2"/>
    <s v="01"/>
    <n v="11"/>
    <s v="m"/>
    <n v="0"/>
    <s v="KubisiakMariusz"/>
    <n v="0"/>
  </r>
  <r>
    <x v="355"/>
    <s v="Zalewska"/>
    <s v="Aleksandra"/>
    <n v="1909"/>
    <x v="2"/>
    <s v="71"/>
    <n v="11"/>
    <s v="k"/>
    <n v="0"/>
    <s v="ZalewskaAleksandra"/>
    <n v="0"/>
  </r>
  <r>
    <x v="356"/>
    <s v="Wierzbicka"/>
    <s v="Amelia"/>
    <n v="1909"/>
    <x v="3"/>
    <s v="71"/>
    <n v="11"/>
    <s v="k"/>
    <n v="0"/>
    <s v="WierzbickaAmelia"/>
    <n v="0"/>
  </r>
  <r>
    <x v="357"/>
    <s v="Kisiel"/>
    <s v="Michal"/>
    <n v="1909"/>
    <x v="4"/>
    <s v="31"/>
    <n v="11"/>
    <s v="m"/>
    <n v="0"/>
    <s v="KisielMichal"/>
    <n v="0"/>
  </r>
  <r>
    <x v="358"/>
    <s v="Lewicka"/>
    <s v="Magdalena"/>
    <n v="1909"/>
    <x v="4"/>
    <s v="61"/>
    <n v="11"/>
    <s v="k"/>
    <n v="0"/>
    <s v="LewickaMagdalena"/>
    <n v="0"/>
  </r>
  <r>
    <x v="359"/>
    <s v="Kowalik"/>
    <s v="Mateusz"/>
    <n v="1950"/>
    <x v="10"/>
    <s v="01"/>
    <n v="11"/>
    <s v="m"/>
    <n v="0"/>
    <s v="KowalikMateusz"/>
    <n v="0"/>
  </r>
  <r>
    <x v="360"/>
    <s v="Hintzke"/>
    <s v="Nikola"/>
    <n v="1950"/>
    <x v="6"/>
    <s v="11"/>
    <n v="11"/>
    <s v="k"/>
    <n v="0"/>
    <s v="HintzkeNikola"/>
    <n v="0"/>
  </r>
  <r>
    <x v="361"/>
    <s v="Riegel"/>
    <s v="Julia"/>
    <n v="1967"/>
    <x v="6"/>
    <s v="11"/>
    <n v="11"/>
    <s v="k"/>
    <n v="0"/>
    <s v="RiegelJulia"/>
    <n v="0"/>
  </r>
  <r>
    <x v="362"/>
    <s v="Bialkowska"/>
    <s v="Katarzyna"/>
    <n v="1986"/>
    <x v="20"/>
    <s v="51"/>
    <n v="11"/>
    <s v="k"/>
    <n v="0"/>
    <s v="BialkowskaKatarzyna"/>
    <n v="0"/>
  </r>
  <r>
    <x v="363"/>
    <s v="Leoniuk"/>
    <s v="Marcel"/>
    <n v="1908"/>
    <x v="7"/>
    <s v="91"/>
    <n v="12"/>
    <s v="m"/>
    <n v="0"/>
    <s v="LeoniukMarcel"/>
    <n v="0"/>
  </r>
  <r>
    <x v="364"/>
    <s v="Arendt"/>
    <s v="Wojciech"/>
    <n v="1908"/>
    <x v="13"/>
    <s v="41"/>
    <n v="12"/>
    <s v="m"/>
    <n v="0"/>
    <s v="ArendtWojciech"/>
    <n v="0"/>
  </r>
  <r>
    <x v="365"/>
    <s v="Gryniewicz"/>
    <s v="Oliwier"/>
    <n v="1908"/>
    <x v="13"/>
    <s v="31"/>
    <n v="12"/>
    <s v="m"/>
    <n v="0"/>
    <s v="GryniewiczOliwier"/>
    <n v="0"/>
  </r>
  <r>
    <x v="366"/>
    <s v="Zasowska"/>
    <s v="Agnieszka"/>
    <n v="1908"/>
    <x v="9"/>
    <s v="71"/>
    <n v="12"/>
    <s v="k"/>
    <n v="0"/>
    <s v="ZasowskaAgnieszka"/>
    <n v="0"/>
  </r>
  <r>
    <x v="367"/>
    <s v="Ligman"/>
    <s v="Maksymilian"/>
    <n v="1908"/>
    <x v="1"/>
    <s v="41"/>
    <n v="12"/>
    <s v="m"/>
    <n v="0"/>
    <s v="LigmanMaksymilian"/>
    <n v="0"/>
  </r>
  <r>
    <x v="368"/>
    <s v="Strojek"/>
    <s v="Filip"/>
    <n v="1909"/>
    <x v="0"/>
    <s v="21"/>
    <n v="12"/>
    <s v="m"/>
    <n v="0"/>
    <s v="StrojekFilip"/>
    <n v="0"/>
  </r>
  <r>
    <x v="369"/>
    <s v="Tokarska"/>
    <s v="Antonia"/>
    <n v="1909"/>
    <x v="0"/>
    <s v="41"/>
    <n v="12"/>
    <s v="k"/>
    <n v="0"/>
    <s v="TokarskaAntonia"/>
    <n v="0"/>
  </r>
  <r>
    <x v="370"/>
    <s v="Zaleski"/>
    <s v="Adrian"/>
    <n v="1909"/>
    <x v="1"/>
    <s v="21"/>
    <n v="13"/>
    <s v="m"/>
    <n v="0"/>
    <s v="ZaleskiAdrian"/>
    <n v="0"/>
  </r>
  <r>
    <x v="371"/>
    <s v="Grubba"/>
    <s v="Oskar"/>
    <n v="1908"/>
    <x v="1"/>
    <s v="31"/>
    <n v="14"/>
    <s v="m"/>
    <n v="0"/>
    <s v="GrubbaOskar"/>
    <n v="0"/>
  </r>
  <r>
    <x v="372"/>
    <s v="Dabrowski"/>
    <s v="Szymon"/>
    <n v="1908"/>
    <x v="1"/>
    <s v="51"/>
    <n v="14"/>
    <s v="m"/>
    <n v="0"/>
    <s v="DabrowskiSzymon"/>
    <n v="0"/>
  </r>
  <r>
    <x v="373"/>
    <s v="Pupp"/>
    <s v="Jakub"/>
    <n v="1909"/>
    <x v="1"/>
    <s v="31"/>
    <n v="14"/>
    <s v="m"/>
    <n v="0"/>
    <s v="PuppJakub"/>
    <n v="0"/>
  </r>
  <r>
    <x v="374"/>
    <s v="Machalski"/>
    <s v="Maciej"/>
    <n v="1966"/>
    <x v="21"/>
    <s v="01"/>
    <n v="14"/>
    <s v="m"/>
    <n v="0"/>
    <s v="MachalskiMaciej"/>
    <n v="0"/>
  </r>
  <r>
    <x v="375"/>
    <s v="Reclaw"/>
    <s v="Julia"/>
    <n v="1978"/>
    <x v="22"/>
    <s v="11"/>
    <n v="15"/>
    <s v="k"/>
    <n v="0"/>
    <s v="ReclawJulia"/>
    <n v="0"/>
  </r>
  <r>
    <x v="376"/>
    <s v="Przytula"/>
    <s v="Jakub"/>
    <n v="1988"/>
    <x v="11"/>
    <s v="41"/>
    <n v="16"/>
    <s v="m"/>
    <n v="0"/>
    <s v="PrzytulaJakub"/>
    <n v="0"/>
  </r>
  <r>
    <x v="377"/>
    <s v="Spanowski"/>
    <s v="Filip"/>
    <n v="1968"/>
    <x v="14"/>
    <s v="11"/>
    <n v="17"/>
    <s v="m"/>
    <n v="0"/>
    <s v="SpanowskiFilip"/>
    <n v="0"/>
  </r>
  <r>
    <x v="378"/>
    <s v="Labuda"/>
    <s v="Marcel"/>
    <n v="1964"/>
    <x v="17"/>
    <s v="91"/>
    <n v="19"/>
    <s v="m"/>
    <n v="0"/>
    <s v="LabudaMarcel"/>
    <n v="0"/>
  </r>
  <r>
    <x v="379"/>
    <s v="Bialkowska"/>
    <s v="Kamila"/>
    <n v="1982"/>
    <x v="20"/>
    <s v="21"/>
    <n v="19"/>
    <s v="k"/>
    <n v="0"/>
    <s v="BialkowskaKamila"/>
    <n v="0"/>
  </r>
  <r>
    <x v="380"/>
    <s v="Kurowska"/>
    <s v="Maja"/>
    <n v="1989"/>
    <x v="11"/>
    <s v="51"/>
    <n v="19"/>
    <s v="k"/>
    <n v="0"/>
    <s v="KurowskaMaja"/>
    <n v="0"/>
  </r>
  <r>
    <x v="381"/>
    <s v="Salanowska"/>
    <s v="Julia"/>
    <n v="1961"/>
    <x v="15"/>
    <s v="02"/>
    <n v="20"/>
    <s v="k"/>
    <n v="0"/>
    <s v="SalanowskaJulia"/>
    <n v="0"/>
  </r>
  <r>
    <x v="382"/>
    <s v="Witkowski"/>
    <s v="Andrea"/>
    <n v="1989"/>
    <x v="17"/>
    <s v="62"/>
    <n v="20"/>
    <s v="m"/>
    <n v="0"/>
    <s v="WitkowskiAndrea"/>
    <n v="0"/>
  </r>
  <r>
    <x v="383"/>
    <s v="Burza"/>
    <s v="Stanislaw"/>
    <n v="1990"/>
    <x v="16"/>
    <s v="12"/>
    <n v="20"/>
    <s v="m"/>
    <n v="0"/>
    <s v="BurzaStanislaw"/>
    <n v="0"/>
  </r>
  <r>
    <x v="384"/>
    <s v="Trzebiatowska"/>
    <s v="Anna"/>
    <n v="1987"/>
    <x v="20"/>
    <s v="72"/>
    <n v="24"/>
    <s v="k"/>
    <n v="0"/>
    <s v="TrzebiatowskaAnna"/>
    <n v="0"/>
  </r>
  <r>
    <x v="385"/>
    <s v="Machol"/>
    <s v="Maciej"/>
    <n v="1969"/>
    <x v="18"/>
    <s v="62"/>
    <n v="26"/>
    <s v="m"/>
    <n v="0"/>
    <s v="MacholMaciej"/>
    <n v="0"/>
  </r>
  <r>
    <x v="386"/>
    <s v="Tomaszewski"/>
    <s v="Bruno"/>
    <n v="1979"/>
    <x v="20"/>
    <s v="62"/>
    <n v="27"/>
    <s v="m"/>
    <n v="0"/>
    <s v="TomaszewskiBruno"/>
    <n v="0"/>
  </r>
  <r>
    <x v="387"/>
    <s v="Hanczarek"/>
    <s v="Olivier"/>
    <n v="1955"/>
    <x v="15"/>
    <s v="12"/>
    <n v="28"/>
    <s v="m"/>
    <n v="0"/>
    <s v="HanczarekOlivier"/>
    <n v="0"/>
  </r>
  <r>
    <x v="388"/>
    <s v="Wizniewski"/>
    <s v="Antoni"/>
    <n v="1973"/>
    <x v="14"/>
    <s v="32"/>
    <n v="28"/>
    <s v="m"/>
    <n v="0"/>
    <s v="WizniewskiAntoni"/>
    <n v="0"/>
  </r>
  <r>
    <x v="389"/>
    <s v="Wilk"/>
    <s v="Amelia"/>
    <n v="1989"/>
    <x v="22"/>
    <s v="12"/>
    <n v="29"/>
    <s v="k"/>
    <n v="0"/>
    <s v="WilkAmelia"/>
    <n v="0"/>
  </r>
  <r>
    <x v="390"/>
    <s v="Kolodziejczyk"/>
    <s v="Marta"/>
    <n v="1986"/>
    <x v="20"/>
    <s v="63"/>
    <n v="30"/>
    <s v="k"/>
    <n v="0"/>
    <s v="KolodziejczykMarta"/>
    <n v="0"/>
  </r>
  <r>
    <x v="391"/>
    <s v="Pistek"/>
    <s v="Jan"/>
    <n v="1989"/>
    <x v="22"/>
    <s v="63"/>
    <n v="30"/>
    <s v="m"/>
    <n v="0"/>
    <s v="PistekJan"/>
    <n v="0"/>
  </r>
  <r>
    <x v="392"/>
    <s v="Procinska"/>
    <s v="Julianna"/>
    <n v="1986"/>
    <x v="20"/>
    <s v="03"/>
    <n v="32"/>
    <s v="k"/>
    <n v="0"/>
    <s v="ProcinskaJulianna"/>
    <n v="0"/>
  </r>
  <r>
    <x v="393"/>
    <s v="Derek"/>
    <s v="Stanislaw"/>
    <n v="1988"/>
    <x v="6"/>
    <s v="03"/>
    <n v="32"/>
    <s v="m"/>
    <n v="0"/>
    <s v="DerekStanislaw"/>
    <n v="0"/>
  </r>
  <r>
    <x v="394"/>
    <s v="Klebba"/>
    <s v="Michalina"/>
    <n v="1989"/>
    <x v="17"/>
    <s v="63"/>
    <n v="33"/>
    <s v="k"/>
    <n v="0"/>
    <s v="KlebbaMichalina"/>
    <n v="0"/>
  </r>
  <r>
    <x v="395"/>
    <s v="Brydzinski"/>
    <s v="Mariusz"/>
    <n v="1989"/>
    <x v="17"/>
    <s v="13"/>
    <n v="33"/>
    <s v="m"/>
    <n v="0"/>
    <s v="BrydzinskiMariusz"/>
    <n v="0"/>
  </r>
  <r>
    <x v="396"/>
    <s v="Rembiewski"/>
    <s v="Jakub"/>
    <n v="1985"/>
    <x v="16"/>
    <s v="13"/>
    <n v="35"/>
    <s v="m"/>
    <n v="0"/>
    <s v="RembiewskiJakub"/>
    <n v="0"/>
  </r>
  <r>
    <x v="397"/>
    <s v="Swistek"/>
    <s v="Damian"/>
    <n v="1950"/>
    <x v="6"/>
    <s v="63"/>
    <n v="36"/>
    <s v="m"/>
    <n v="0"/>
    <s v="SwistekDamian"/>
    <n v="0"/>
  </r>
  <r>
    <x v="398"/>
    <s v="Sobol"/>
    <s v="Filip"/>
    <n v="1959"/>
    <x v="11"/>
    <s v="03"/>
    <n v="36"/>
    <s v="m"/>
    <n v="0"/>
    <s v="SobolFilip"/>
    <n v="0"/>
  </r>
  <r>
    <x v="399"/>
    <s v="Silakowski"/>
    <s v="Henryk"/>
    <n v="1954"/>
    <x v="10"/>
    <s v="83"/>
    <n v="37"/>
    <s v="m"/>
    <n v="0"/>
    <s v="SilakowskiHenryk"/>
    <n v="0"/>
  </r>
  <r>
    <x v="400"/>
    <s v="Nowakowska"/>
    <s v="Kornelia"/>
    <n v="1989"/>
    <x v="22"/>
    <s v="73"/>
    <n v="37"/>
    <s v="k"/>
    <n v="0"/>
    <s v="NowakowskaKornelia"/>
    <n v="0"/>
  </r>
  <r>
    <x v="401"/>
    <s v="Helinska"/>
    <s v="Ines"/>
    <n v="1984"/>
    <x v="16"/>
    <s v="84"/>
    <n v="40"/>
    <s v="k"/>
    <n v="1"/>
    <s v="HelinskaInes"/>
    <n v="0"/>
  </r>
  <r>
    <x v="402"/>
    <s v="Ciesielska"/>
    <s v="Wiktoria"/>
    <n v="1986"/>
    <x v="11"/>
    <s v="94"/>
    <n v="41"/>
    <s v="k"/>
    <n v="0"/>
    <s v="CiesielskaWiktoria"/>
    <n v="0"/>
  </r>
  <r>
    <x v="403"/>
    <s v="Lange"/>
    <s v="Maja"/>
    <n v="1986"/>
    <x v="11"/>
    <s v="44"/>
    <n v="43"/>
    <s v="k"/>
    <n v="0"/>
    <s v="LangeMaja"/>
    <n v="0"/>
  </r>
  <r>
    <x v="404"/>
    <s v="Kornatowski"/>
    <s v="Mateusz"/>
    <n v="1989"/>
    <x v="18"/>
    <s v="14"/>
    <n v="43"/>
    <s v="m"/>
    <n v="0"/>
    <s v="KornatowskiMateusz"/>
    <n v="0"/>
  </r>
  <r>
    <x v="405"/>
    <s v="Murczynska"/>
    <s v="Laura"/>
    <n v="1989"/>
    <x v="21"/>
    <s v="64"/>
    <n v="44"/>
    <s v="k"/>
    <n v="0"/>
    <s v="MurczynskaLaura"/>
    <n v="0"/>
  </r>
  <r>
    <x v="406"/>
    <s v="Mazurkiewicz"/>
    <s v="Lena"/>
    <n v="1978"/>
    <x v="6"/>
    <s v="94"/>
    <n v="45"/>
    <s v="k"/>
    <n v="0"/>
    <s v="MazurkiewiczLena"/>
    <n v="0"/>
  </r>
  <r>
    <x v="407"/>
    <s v="Wasiluk"/>
    <s v="Bartlomiej"/>
    <n v="1952"/>
    <x v="14"/>
    <s v="44"/>
    <n v="46"/>
    <s v="m"/>
    <n v="0"/>
    <s v="WasilukBartlomiej"/>
    <n v="0"/>
  </r>
  <r>
    <x v="408"/>
    <s v="Strupiechowski"/>
    <s v="Filip"/>
    <n v="1979"/>
    <x v="6"/>
    <s v="14"/>
    <n v="46"/>
    <s v="m"/>
    <n v="0"/>
    <s v="StrupiechowskiFilip"/>
    <n v="0"/>
  </r>
  <r>
    <x v="409"/>
    <s v="Bsk"/>
    <s v="Arleta"/>
    <n v="1983"/>
    <x v="17"/>
    <s v="94"/>
    <n v="47"/>
    <s v="k"/>
    <n v="0"/>
    <s v="BskArleta"/>
    <n v="0"/>
  </r>
  <r>
    <x v="410"/>
    <s v="Porydzaj"/>
    <s v="Jakub"/>
    <n v="1967"/>
    <x v="14"/>
    <s v="04"/>
    <n v="48"/>
    <s v="m"/>
    <n v="0"/>
    <s v="PorydzajJakub"/>
    <n v="0"/>
  </r>
  <r>
    <x v="411"/>
    <s v="Spychala"/>
    <s v="Filip"/>
    <n v="1981"/>
    <x v="6"/>
    <s v="14"/>
    <n v="48"/>
    <s v="m"/>
    <n v="0"/>
    <s v="SpychalaFilip"/>
    <n v="0"/>
  </r>
  <r>
    <x v="412"/>
    <s v="Sachse"/>
    <s v="Julia"/>
    <n v="1967"/>
    <x v="15"/>
    <s v="74"/>
    <n v="49"/>
    <s v="k"/>
    <n v="0"/>
    <s v="SachseJulia"/>
    <n v="0"/>
  </r>
  <r>
    <x v="413"/>
    <s v="Zawisza"/>
    <s v="Adrian"/>
    <n v="1974"/>
    <x v="17"/>
    <s v="24"/>
    <n v="49"/>
    <s v="m"/>
    <n v="0"/>
    <s v="ZawiszaAdrian"/>
    <n v="0"/>
  </r>
  <r>
    <x v="414"/>
    <s v="Radziszewski"/>
    <s v="Jakub"/>
    <n v="1989"/>
    <x v="17"/>
    <s v="75"/>
    <n v="50"/>
    <s v="m"/>
    <n v="0"/>
    <s v="RadziszewskiJakub"/>
    <n v="0"/>
  </r>
  <r>
    <x v="415"/>
    <s v="Broukin"/>
    <s v="Zofia"/>
    <n v="1966"/>
    <x v="6"/>
    <s v="65"/>
    <n v="51"/>
    <s v="k"/>
    <n v="0"/>
    <s v="BroukinZofia"/>
    <n v="0"/>
  </r>
  <r>
    <x v="416"/>
    <s v="Kowalczyk"/>
    <s v="Mateusz"/>
    <n v="1959"/>
    <x v="18"/>
    <s v="15"/>
    <n v="52"/>
    <s v="m"/>
    <n v="0"/>
    <s v="KowalczykMateusz"/>
    <n v="1"/>
  </r>
  <r>
    <x v="417"/>
    <s v="Zgadzaj"/>
    <s v="Agata"/>
    <n v="1976"/>
    <x v="15"/>
    <s v="75"/>
    <n v="52"/>
    <s v="k"/>
    <n v="0"/>
    <s v="ZgadzajAgata"/>
    <n v="0"/>
  </r>
  <r>
    <x v="418"/>
    <s v="Adamczyk"/>
    <s v="Zuzanna"/>
    <n v="1989"/>
    <x v="15"/>
    <s v="95"/>
    <n v="52"/>
    <s v="k"/>
    <n v="0"/>
    <s v="AdamczykZuzanna"/>
    <n v="0"/>
  </r>
  <r>
    <x v="419"/>
    <s v="Grzelecki"/>
    <s v="Oliwier"/>
    <n v="1951"/>
    <x v="22"/>
    <s v="15"/>
    <n v="53"/>
    <s v="m"/>
    <n v="0"/>
    <s v="GrzeleckiOliwier"/>
    <n v="0"/>
  </r>
  <r>
    <x v="420"/>
    <s v="Zygmunt"/>
    <s v="Adam"/>
    <n v="1955"/>
    <x v="10"/>
    <s v="15"/>
    <n v="53"/>
    <s v="m"/>
    <n v="0"/>
    <s v="ZygmuntAdam"/>
    <n v="0"/>
  </r>
  <r>
    <x v="421"/>
    <s v="Lyszcz"/>
    <s v="Maciej"/>
    <n v="1976"/>
    <x v="17"/>
    <s v="05"/>
    <n v="54"/>
    <s v="m"/>
    <n v="0"/>
    <s v="LyszczMaciej"/>
    <n v="0"/>
  </r>
  <r>
    <x v="422"/>
    <s v="Sautycz"/>
    <s v="Julia"/>
    <n v="1963"/>
    <x v="15"/>
    <s v="75"/>
    <n v="55"/>
    <s v="k"/>
    <n v="0"/>
    <s v="SautyczJulia"/>
    <n v="0"/>
  </r>
  <r>
    <x v="423"/>
    <s v="Kaftan"/>
    <s v="Monika"/>
    <n v="1952"/>
    <x v="6"/>
    <s v="15"/>
    <n v="56"/>
    <s v="k"/>
    <n v="0"/>
    <s v="KaftanMonika"/>
    <n v="0"/>
  </r>
  <r>
    <x v="424"/>
    <s v="Wierzbicki"/>
    <s v="Antoni"/>
    <n v="1965"/>
    <x v="19"/>
    <s v="05"/>
    <n v="56"/>
    <s v="m"/>
    <n v="0"/>
    <s v="WierzbickiAntoni"/>
    <n v="0"/>
  </r>
  <r>
    <x v="425"/>
    <s v="Wojcicki"/>
    <s v="Aleks"/>
    <n v="1961"/>
    <x v="6"/>
    <s v="15"/>
    <n v="57"/>
    <s v="m"/>
    <n v="0"/>
    <s v="WojcickiAleks"/>
    <n v="0"/>
  </r>
  <r>
    <x v="426"/>
    <s v="Rembisz"/>
    <s v="Jakub"/>
    <n v="1970"/>
    <x v="18"/>
    <s v="05"/>
    <n v="57"/>
    <s v="m"/>
    <n v="0"/>
    <s v="RembiszJakub"/>
    <n v="0"/>
  </r>
  <r>
    <x v="427"/>
    <s v="Ręczmin"/>
    <s v="Jakub"/>
    <n v="1971"/>
    <x v="19"/>
    <s v="05"/>
    <n v="58"/>
    <s v="m"/>
    <n v="0"/>
    <s v="RęczminJakub"/>
    <n v="0"/>
  </r>
  <r>
    <x v="428"/>
    <s v="Przestrzelski"/>
    <s v="Jakub"/>
    <n v="1964"/>
    <x v="21"/>
    <s v="15"/>
    <n v="59"/>
    <s v="m"/>
    <n v="0"/>
    <s v="PrzestrzelskiJakub"/>
    <n v="0"/>
  </r>
  <r>
    <x v="429"/>
    <s v="Samulczyk"/>
    <s v="Julia"/>
    <n v="1956"/>
    <x v="14"/>
    <s v="16"/>
    <n v="61"/>
    <s v="k"/>
    <n v="0"/>
    <s v="SamulczykJulia"/>
    <n v="0"/>
  </r>
  <r>
    <x v="430"/>
    <s v="Sibiga"/>
    <s v="Joanna"/>
    <n v="1971"/>
    <x v="15"/>
    <s v="06"/>
    <n v="61"/>
    <s v="k"/>
    <n v="0"/>
    <s v="SibigaJoanna"/>
    <n v="0"/>
  </r>
  <r>
    <x v="431"/>
    <s v="Kulkowska"/>
    <s v="Maja"/>
    <n v="1975"/>
    <x v="14"/>
    <s v="16"/>
    <n v="62"/>
    <s v="k"/>
    <n v="0"/>
    <s v="KulkowskaMaja"/>
    <n v="0"/>
  </r>
  <r>
    <x v="432"/>
    <s v="Kwidczynska"/>
    <s v="Maja"/>
    <n v="1988"/>
    <x v="15"/>
    <s v="26"/>
    <n v="62"/>
    <s v="k"/>
    <n v="0"/>
    <s v="KwidczynskaMaja"/>
    <n v="0"/>
  </r>
  <r>
    <x v="433"/>
    <s v="Berezniewicz"/>
    <s v="Wiktor"/>
    <n v="1957"/>
    <x v="20"/>
    <s v="16"/>
    <n v="63"/>
    <s v="m"/>
    <n v="0"/>
    <s v="BerezniewiczWiktor"/>
    <n v="0"/>
  </r>
  <r>
    <x v="434"/>
    <s v="Marzec"/>
    <s v="Lena"/>
    <n v="1979"/>
    <x v="22"/>
    <s v="56"/>
    <n v="64"/>
    <s v="k"/>
    <n v="0"/>
    <s v="MarzecLena"/>
    <n v="0"/>
  </r>
  <r>
    <x v="435"/>
    <s v="Kluziak"/>
    <s v="Matylda"/>
    <n v="1987"/>
    <x v="20"/>
    <s v="16"/>
    <n v="64"/>
    <s v="k"/>
    <n v="0"/>
    <s v="KluziakMatylda"/>
    <n v="0"/>
  </r>
  <r>
    <x v="436"/>
    <s v="Radomski"/>
    <s v="Jakub"/>
    <n v="1989"/>
    <x v="10"/>
    <s v="26"/>
    <n v="65"/>
    <s v="m"/>
    <n v="0"/>
    <s v="RadomskiJakub"/>
    <n v="0"/>
  </r>
  <r>
    <x v="437"/>
    <s v="Kozlowska"/>
    <s v="Malgorzata"/>
    <n v="1967"/>
    <x v="14"/>
    <s v="96"/>
    <n v="66"/>
    <s v="k"/>
    <n v="0"/>
    <s v="KozlowskaMalgorzata"/>
    <n v="2"/>
  </r>
  <r>
    <x v="438"/>
    <s v="Tarkowska"/>
    <s v="Antonina"/>
    <n v="1989"/>
    <x v="14"/>
    <s v="46"/>
    <n v="66"/>
    <s v="k"/>
    <n v="0"/>
    <s v="TarkowskaAntonina"/>
    <n v="0"/>
  </r>
  <r>
    <x v="439"/>
    <s v="Klein"/>
    <s v="Michalina"/>
    <n v="1985"/>
    <x v="16"/>
    <s v="56"/>
    <n v="68"/>
    <s v="k"/>
    <n v="0"/>
    <s v="KleinMichalina"/>
    <n v="0"/>
  </r>
  <r>
    <x v="440"/>
    <s v="Pieterson"/>
    <s v="Jan"/>
    <n v="1989"/>
    <x v="10"/>
    <s v="46"/>
    <n v="68"/>
    <s v="m"/>
    <n v="0"/>
    <s v="PietersonJan"/>
    <n v="0"/>
  </r>
  <r>
    <x v="441"/>
    <s v="Koszlaga"/>
    <s v="Mateusz"/>
    <n v="1962"/>
    <x v="19"/>
    <s v="56"/>
    <n v="69"/>
    <s v="m"/>
    <n v="0"/>
    <s v="KoszlagaMateusz"/>
    <n v="0"/>
  </r>
  <r>
    <x v="442"/>
    <s v="Zdrojewska"/>
    <s v="Agata"/>
    <n v="1976"/>
    <x v="17"/>
    <s v="16"/>
    <n v="69"/>
    <s v="k"/>
    <n v="0"/>
    <s v="ZdrojewskaAgata"/>
    <n v="0"/>
  </r>
  <r>
    <x v="443"/>
    <s v="Senger"/>
    <s v="Joanna"/>
    <n v="1959"/>
    <x v="14"/>
    <s v="57"/>
    <n v="70"/>
    <s v="k"/>
    <n v="0"/>
    <s v="SengerJoanna"/>
    <n v="0"/>
  </r>
  <r>
    <x v="444"/>
    <s v="Leman"/>
    <s v="Maja"/>
    <n v="1973"/>
    <x v="20"/>
    <s v="87"/>
    <n v="71"/>
    <s v="k"/>
    <n v="0"/>
    <s v="LemanMaja"/>
    <n v="0"/>
  </r>
  <r>
    <x v="445"/>
    <s v="Hinz"/>
    <s v="Nikola"/>
    <n v="1951"/>
    <x v="6"/>
    <s v="57"/>
    <n v="73"/>
    <s v="k"/>
    <n v="0"/>
    <s v="HinzNikola"/>
    <n v="0"/>
  </r>
  <r>
    <x v="446"/>
    <s v="Szczepanska"/>
    <s v="Emilia"/>
    <n v="1979"/>
    <x v="14"/>
    <s v="67"/>
    <n v="73"/>
    <s v="k"/>
    <n v="0"/>
    <s v="SzczepanskaEmilia"/>
    <n v="0"/>
  </r>
  <r>
    <x v="447"/>
    <s v="Zmurko"/>
    <s v="Adam"/>
    <n v="1969"/>
    <x v="15"/>
    <s v="17"/>
    <n v="74"/>
    <s v="m"/>
    <n v="0"/>
    <s v="ZmurkoAdam"/>
    <n v="0"/>
  </r>
  <r>
    <x v="448"/>
    <s v="Filarska"/>
    <s v="Sandra"/>
    <n v="1966"/>
    <x v="14"/>
    <s v="17"/>
    <n v="76"/>
    <s v="k"/>
    <n v="0"/>
    <s v="FilarskaSandra"/>
    <n v="0"/>
  </r>
  <r>
    <x v="449"/>
    <s v="Ciosinski"/>
    <s v="Jacek"/>
    <n v="1989"/>
    <x v="17"/>
    <s v="87"/>
    <n v="76"/>
    <s v="m"/>
    <n v="0"/>
    <s v="CiosinskiJacek"/>
    <n v="0"/>
  </r>
  <r>
    <x v="450"/>
    <s v="Swierszcz"/>
    <s v="Cyprian"/>
    <n v="1971"/>
    <x v="14"/>
    <s v="67"/>
    <n v="77"/>
    <s v="m"/>
    <n v="0"/>
    <s v="SwierszczCyprian"/>
    <n v="0"/>
  </r>
  <r>
    <x v="451"/>
    <s v="Szczepkowski"/>
    <s v="Dorian"/>
    <n v="1961"/>
    <x v="18"/>
    <s v="47"/>
    <n v="79"/>
    <s v="m"/>
    <n v="0"/>
    <s v="SzczepkowskiDorian"/>
    <n v="0"/>
  </r>
  <r>
    <x v="452"/>
    <s v="Szmitko"/>
    <s v="Dominik"/>
    <n v="1970"/>
    <x v="16"/>
    <s v="17"/>
    <n v="79"/>
    <s v="m"/>
    <n v="0"/>
    <s v="SzmitkoDominik"/>
    <n v="0"/>
  </r>
  <r>
    <x v="453"/>
    <s v="Mrozik"/>
    <s v="Lena"/>
    <n v="1985"/>
    <x v="18"/>
    <s v="07"/>
    <n v="79"/>
    <s v="k"/>
    <n v="0"/>
    <s v="MrozikLena"/>
    <n v="0"/>
  </r>
  <r>
    <x v="454"/>
    <s v="Frankowska"/>
    <s v="Roksana"/>
    <n v="1985"/>
    <x v="14"/>
    <s v="77"/>
    <n v="79"/>
    <s v="k"/>
    <n v="0"/>
    <s v="FrankowskaRoksana"/>
    <n v="0"/>
  </r>
  <r>
    <x v="455"/>
    <s v="Beniuszys"/>
    <s v="Mikolaj"/>
    <n v="1989"/>
    <x v="10"/>
    <s v="37"/>
    <n v="79"/>
    <s v="m"/>
    <n v="0"/>
    <s v="BeniuszysMikolaj"/>
    <n v="0"/>
  </r>
  <r>
    <x v="456"/>
    <s v="Hrywniak"/>
    <s v="Olaf"/>
    <n v="1989"/>
    <x v="11"/>
    <s v="17"/>
    <n v="79"/>
    <s v="m"/>
    <n v="0"/>
    <s v="HrywniakOlaf"/>
    <n v="0"/>
  </r>
  <r>
    <x v="457"/>
    <s v="Strehlke"/>
    <s v="Filip"/>
    <n v="1989"/>
    <x v="22"/>
    <s v="58"/>
    <n v="81"/>
    <s v="m"/>
    <n v="0"/>
    <s v="StrehlkeFilip"/>
    <n v="0"/>
  </r>
  <r>
    <x v="458"/>
    <s v="Mierzejewski"/>
    <s v="Kornel"/>
    <n v="1989"/>
    <x v="19"/>
    <s v="48"/>
    <n v="82"/>
    <s v="m"/>
    <n v="0"/>
    <s v="MierzejewskiKornel"/>
    <n v="0"/>
  </r>
  <r>
    <x v="459"/>
    <s v="Siminski"/>
    <s v="Henryk"/>
    <n v="1966"/>
    <x v="14"/>
    <s v="18"/>
    <n v="83"/>
    <s v="m"/>
    <n v="0"/>
    <s v="SiminskiHenryk"/>
    <n v="0"/>
  </r>
  <r>
    <x v="460"/>
    <s v="Adamiak"/>
    <s v="Zofia"/>
    <n v="1974"/>
    <x v="15"/>
    <s v="28"/>
    <n v="84"/>
    <s v="k"/>
    <n v="0"/>
    <s v="AdamiakZofia"/>
    <n v="0"/>
  </r>
  <r>
    <x v="461"/>
    <s v="Perez"/>
    <s v="Karolina"/>
    <n v="1974"/>
    <x v="15"/>
    <s v="18"/>
    <n v="84"/>
    <s v="k"/>
    <n v="0"/>
    <s v="PerezKarolina"/>
    <n v="0"/>
  </r>
  <r>
    <x v="462"/>
    <s v="Strack"/>
    <s v="Filip"/>
    <n v="1977"/>
    <x v="14"/>
    <s v="08"/>
    <n v="84"/>
    <s v="m"/>
    <n v="0"/>
    <s v="StrackFilip"/>
    <n v="0"/>
  </r>
  <r>
    <x v="463"/>
    <s v="Felisiak"/>
    <s v="Doris"/>
    <n v="1984"/>
    <x v="14"/>
    <s v="18"/>
    <n v="85"/>
    <s v="k"/>
    <n v="1"/>
    <s v="FelisiakDoris"/>
    <n v="0"/>
  </r>
  <r>
    <x v="464"/>
    <s v="Jackowska"/>
    <s v="Natasza"/>
    <n v="1989"/>
    <x v="17"/>
    <s v="18"/>
    <n v="85"/>
    <s v="k"/>
    <n v="0"/>
    <s v="JackowskaNatasza"/>
    <n v="0"/>
  </r>
  <r>
    <x v="465"/>
    <s v="Korenkiewicz"/>
    <s v="Marika"/>
    <n v="1989"/>
    <x v="16"/>
    <s v="08"/>
    <n v="85"/>
    <s v="k"/>
    <n v="0"/>
    <s v="KorenkiewiczMarika"/>
    <n v="0"/>
  </r>
  <r>
    <x v="466"/>
    <s v="Sarnowski"/>
    <s v="Ignacy"/>
    <n v="1965"/>
    <x v="6"/>
    <s v="08"/>
    <n v="86"/>
    <s v="m"/>
    <n v="0"/>
    <s v="SarnowskiIgnacy"/>
    <n v="0"/>
  </r>
  <r>
    <x v="467"/>
    <s v="Engel"/>
    <s v="Urszula"/>
    <n v="1976"/>
    <x v="15"/>
    <s v="18"/>
    <n v="86"/>
    <s v="k"/>
    <n v="0"/>
    <s v="EngelUrszula"/>
    <n v="0"/>
  </r>
  <r>
    <x v="468"/>
    <s v="Rutkiewicz"/>
    <s v="Julia"/>
    <n v="1958"/>
    <x v="15"/>
    <s v="18"/>
    <n v="88"/>
    <s v="k"/>
    <n v="0"/>
    <s v="RutkiewiczJulia"/>
    <n v="0"/>
  </r>
  <r>
    <x v="469"/>
    <s v="Potocki"/>
    <s v="Jakub"/>
    <n v="1978"/>
    <x v="6"/>
    <s v="18"/>
    <n v="88"/>
    <s v="m"/>
    <n v="0"/>
    <s v="PotockiJakub"/>
    <n v="0"/>
  </r>
  <r>
    <x v="470"/>
    <s v="Wydrzynski"/>
    <s v="Adrian"/>
    <n v="1989"/>
    <x v="6"/>
    <s v="58"/>
    <n v="88"/>
    <s v="m"/>
    <n v="0"/>
    <s v="WydrzynskiAdrian"/>
    <n v="0"/>
  </r>
  <r>
    <x v="471"/>
    <s v="Sadowska"/>
    <s v="Julia"/>
    <n v="1959"/>
    <x v="17"/>
    <s v="98"/>
    <n v="89"/>
    <s v="k"/>
    <n v="0"/>
    <s v="SadowskaJulia"/>
    <n v="0"/>
  </r>
  <r>
    <x v="472"/>
    <s v="Skrzydlak"/>
    <s v="Izabela"/>
    <n v="1962"/>
    <x v="18"/>
    <s v="08"/>
    <n v="89"/>
    <s v="k"/>
    <n v="0"/>
    <s v="SkrzydlakIzabela"/>
    <n v="0"/>
  </r>
  <r>
    <x v="473"/>
    <s v="Furmaniak"/>
    <s v="Pawel"/>
    <n v="1978"/>
    <x v="15"/>
    <s v="18"/>
    <n v="89"/>
    <s v="m"/>
    <n v="0"/>
    <s v="FurmaniakPawel"/>
    <n v="0"/>
  </r>
  <r>
    <x v="474"/>
    <s v="Stanislawska"/>
    <s v="Hanna"/>
    <n v="1960"/>
    <x v="6"/>
    <s v="89"/>
    <n v="90"/>
    <s v="k"/>
    <n v="0"/>
    <s v="StanislawskaHanna"/>
    <n v="0"/>
  </r>
  <r>
    <x v="475"/>
    <s v="Wojcik"/>
    <s v="Aleks"/>
    <n v="1991"/>
    <x v="10"/>
    <s v="19"/>
    <n v="91"/>
    <s v="m"/>
    <n v="0"/>
    <s v="WojcikAleks"/>
    <n v="0"/>
  </r>
  <r>
    <x v="476"/>
    <s v="Glowinska"/>
    <s v="Patrycja"/>
    <n v="1963"/>
    <x v="6"/>
    <s v="09"/>
    <n v="92"/>
    <s v="k"/>
    <n v="0"/>
    <s v="GlowinskaPatrycja"/>
    <n v="0"/>
  </r>
  <r>
    <x v="477"/>
    <s v="Sochacka"/>
    <s v="Inka"/>
    <n v="1965"/>
    <x v="21"/>
    <s v="89"/>
    <n v="92"/>
    <s v="k"/>
    <n v="0"/>
    <s v="SochackaInka"/>
    <n v="0"/>
  </r>
  <r>
    <x v="478"/>
    <s v="Lupa"/>
    <s v="Maksymilian"/>
    <n v="1989"/>
    <x v="6"/>
    <s v="19"/>
    <n v="92"/>
    <s v="m"/>
    <n v="0"/>
    <s v="LupaMaksymilian"/>
    <n v="0"/>
  </r>
  <r>
    <x v="479"/>
    <s v="Kado"/>
    <s v="Monika"/>
    <n v="1989"/>
    <x v="22"/>
    <s v="29"/>
    <n v="93"/>
    <s v="k"/>
    <n v="0"/>
    <s v="KadoMonika"/>
    <n v="0"/>
  </r>
  <r>
    <x v="480"/>
    <s v="Kowalczyk"/>
    <s v="Mateusz"/>
    <n v="1966"/>
    <x v="6"/>
    <s v="29"/>
    <n v="94"/>
    <s v="m"/>
    <n v="0"/>
    <s v="KowalczykMateusz"/>
    <n v="1"/>
  </r>
  <r>
    <x v="481"/>
    <s v="Zurek"/>
    <s v="Adam"/>
    <n v="1970"/>
    <x v="15"/>
    <s v="79"/>
    <n v="94"/>
    <s v="m"/>
    <n v="0"/>
    <s v="ZurekAdam"/>
    <n v="0"/>
  </r>
  <r>
    <x v="482"/>
    <s v="Wojciechowska"/>
    <s v="Alicja"/>
    <n v="1984"/>
    <x v="16"/>
    <s v="69"/>
    <n v="94"/>
    <s v="k"/>
    <n v="0"/>
    <s v="WojciechowskaAlicja"/>
    <n v="0"/>
  </r>
  <r>
    <x v="483"/>
    <s v="Szczucki"/>
    <s v="Dominik"/>
    <n v="1984"/>
    <x v="16"/>
    <s v="29"/>
    <n v="94"/>
    <s v="m"/>
    <n v="0"/>
    <s v="SzczuckiDominik"/>
    <n v="0"/>
  </r>
  <r>
    <x v="484"/>
    <s v="Miszkin"/>
    <s v="Lena"/>
    <n v="1988"/>
    <x v="14"/>
    <s v="09"/>
    <n v="94"/>
    <s v="k"/>
    <n v="0"/>
    <s v="MiszkinLena"/>
    <n v="0"/>
  </r>
  <r>
    <x v="485"/>
    <s v="Jurewicz"/>
    <s v="Nadia"/>
    <n v="1970"/>
    <x v="6"/>
    <s v="19"/>
    <n v="95"/>
    <s v="k"/>
    <n v="0"/>
    <s v="JurewiczNadia"/>
    <n v="0"/>
  </r>
  <r>
    <x v="486"/>
    <s v="Jurczyk"/>
    <s v="Nadia"/>
    <n v="1986"/>
    <x v="21"/>
    <s v="99"/>
    <n v="95"/>
    <s v="k"/>
    <n v="0"/>
    <s v="JurczykNadia"/>
    <n v="0"/>
  </r>
  <r>
    <x v="487"/>
    <s v="Kulakowski"/>
    <s v="Marcjusz"/>
    <n v="1987"/>
    <x v="20"/>
    <s v="89"/>
    <n v="95"/>
    <s v="m"/>
    <n v="0"/>
    <s v="KulakowskiMarcjusz"/>
    <n v="0"/>
  </r>
  <r>
    <x v="488"/>
    <s v="Szreder"/>
    <s v="Dawid"/>
    <n v="1989"/>
    <x v="16"/>
    <s v="29"/>
    <n v="95"/>
    <s v="m"/>
    <n v="0"/>
    <s v="SzrederDawid"/>
    <n v="0"/>
  </r>
  <r>
    <x v="489"/>
    <s v="Makowska"/>
    <s v="Luiza"/>
    <n v="1972"/>
    <x v="18"/>
    <s v="09"/>
    <n v="96"/>
    <s v="k"/>
    <n v="0"/>
    <s v="MakowskaLuiza"/>
    <n v="0"/>
  </r>
  <r>
    <x v="490"/>
    <s v="Dabrowski"/>
    <s v="Stanislaw"/>
    <n v="1989"/>
    <x v="10"/>
    <s v="69"/>
    <n v="97"/>
    <s v="m"/>
    <n v="0"/>
    <s v="DabrowskiStanislaw"/>
    <n v="0"/>
  </r>
  <r>
    <x v="491"/>
    <s v="Lukasik"/>
    <s v="Magdalena"/>
    <n v="1953"/>
    <x v="15"/>
    <s v="29"/>
    <n v="99"/>
    <s v="k"/>
    <n v="0"/>
    <s v="LukasikMagdalena"/>
    <n v="0"/>
  </r>
  <r>
    <x v="492"/>
    <s v="Dzierzak"/>
    <s v="Piotr"/>
    <n v="1973"/>
    <x v="22"/>
    <s v="39"/>
    <n v="99"/>
    <s v="m"/>
    <n v="0"/>
    <s v="DzierzakPiotr"/>
    <n v="0"/>
  </r>
  <r>
    <x v="493"/>
    <s v="Nowak"/>
    <s v="Kacper"/>
    <n v="1975"/>
    <x v="15"/>
    <s v="19"/>
    <n v="99"/>
    <s v="m"/>
    <n v="0"/>
    <s v="NowakKacp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F5DD7-FDF6-401E-8ACE-9A74A856A9F7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7" firstHeaderRow="1" firstDataRow="1" firstDataCol="1"/>
  <pivotFields count="11">
    <pivotField dataField="1" showAll="0">
      <items count="495">
        <item x="26"/>
        <item x="315"/>
        <item x="363"/>
        <item x="239"/>
        <item x="190"/>
        <item x="68"/>
        <item x="69"/>
        <item x="27"/>
        <item x="316"/>
        <item x="150"/>
        <item x="111"/>
        <item x="28"/>
        <item x="151"/>
        <item x="152"/>
        <item x="267"/>
        <item x="347"/>
        <item x="153"/>
        <item x="364"/>
        <item x="268"/>
        <item x="269"/>
        <item x="365"/>
        <item x="112"/>
        <item x="270"/>
        <item x="113"/>
        <item x="348"/>
        <item x="114"/>
        <item x="271"/>
        <item x="154"/>
        <item x="115"/>
        <item x="272"/>
        <item x="116"/>
        <item x="29"/>
        <item x="117"/>
        <item x="291"/>
        <item x="366"/>
        <item x="155"/>
        <item x="70"/>
        <item x="71"/>
        <item x="30"/>
        <item x="371"/>
        <item x="367"/>
        <item x="273"/>
        <item x="274"/>
        <item x="372"/>
        <item x="1"/>
        <item x="31"/>
        <item x="2"/>
        <item x="156"/>
        <item x="72"/>
        <item x="191"/>
        <item x="3"/>
        <item x="73"/>
        <item x="74"/>
        <item x="4"/>
        <item x="317"/>
        <item x="349"/>
        <item x="75"/>
        <item x="5"/>
        <item x="32"/>
        <item x="33"/>
        <item x="34"/>
        <item x="350"/>
        <item x="292"/>
        <item x="275"/>
        <item x="240"/>
        <item x="241"/>
        <item x="242"/>
        <item x="276"/>
        <item x="277"/>
        <item x="192"/>
        <item x="193"/>
        <item x="194"/>
        <item x="35"/>
        <item x="6"/>
        <item x="36"/>
        <item x="351"/>
        <item x="7"/>
        <item x="110"/>
        <item x="318"/>
        <item x="76"/>
        <item x="37"/>
        <item x="38"/>
        <item x="293"/>
        <item x="243"/>
        <item x="244"/>
        <item x="118"/>
        <item x="119"/>
        <item x="39"/>
        <item x="24"/>
        <item x="120"/>
        <item x="77"/>
        <item x="245"/>
        <item x="319"/>
        <item x="40"/>
        <item x="78"/>
        <item x="352"/>
        <item x="8"/>
        <item x="195"/>
        <item x="196"/>
        <item x="41"/>
        <item x="246"/>
        <item x="320"/>
        <item x="42"/>
        <item x="121"/>
        <item x="122"/>
        <item x="278"/>
        <item x="279"/>
        <item x="280"/>
        <item x="281"/>
        <item x="197"/>
        <item x="247"/>
        <item x="248"/>
        <item x="157"/>
        <item x="158"/>
        <item x="294"/>
        <item x="123"/>
        <item x="198"/>
        <item x="199"/>
        <item x="339"/>
        <item x="159"/>
        <item x="368"/>
        <item x="79"/>
        <item x="200"/>
        <item x="80"/>
        <item x="160"/>
        <item x="353"/>
        <item x="369"/>
        <item x="81"/>
        <item x="124"/>
        <item x="43"/>
        <item x="44"/>
        <item x="45"/>
        <item x="0"/>
        <item x="9"/>
        <item x="10"/>
        <item x="82"/>
        <item x="46"/>
        <item x="47"/>
        <item x="125"/>
        <item x="83"/>
        <item x="249"/>
        <item x="250"/>
        <item x="295"/>
        <item x="321"/>
        <item x="48"/>
        <item x="11"/>
        <item x="12"/>
        <item x="322"/>
        <item x="340"/>
        <item x="13"/>
        <item x="161"/>
        <item x="162"/>
        <item x="282"/>
        <item x="149"/>
        <item x="201"/>
        <item x="283"/>
        <item x="163"/>
        <item x="164"/>
        <item x="165"/>
        <item x="166"/>
        <item x="167"/>
        <item x="126"/>
        <item x="14"/>
        <item x="84"/>
        <item x="202"/>
        <item x="203"/>
        <item x="204"/>
        <item x="205"/>
        <item x="49"/>
        <item x="85"/>
        <item x="168"/>
        <item x="323"/>
        <item x="86"/>
        <item x="50"/>
        <item x="296"/>
        <item x="87"/>
        <item x="169"/>
        <item x="51"/>
        <item x="297"/>
        <item x="206"/>
        <item x="207"/>
        <item x="370"/>
        <item x="373"/>
        <item x="324"/>
        <item x="170"/>
        <item x="171"/>
        <item x="172"/>
        <item x="284"/>
        <item x="325"/>
        <item x="341"/>
        <item x="326"/>
        <item x="88"/>
        <item x="327"/>
        <item x="208"/>
        <item x="298"/>
        <item x="342"/>
        <item x="173"/>
        <item x="174"/>
        <item x="251"/>
        <item x="252"/>
        <item x="127"/>
        <item x="89"/>
        <item x="209"/>
        <item x="15"/>
        <item x="52"/>
        <item x="53"/>
        <item x="354"/>
        <item x="16"/>
        <item x="54"/>
        <item x="175"/>
        <item x="299"/>
        <item x="17"/>
        <item x="90"/>
        <item x="91"/>
        <item x="328"/>
        <item x="92"/>
        <item x="355"/>
        <item x="55"/>
        <item x="253"/>
        <item x="254"/>
        <item x="329"/>
        <item x="330"/>
        <item x="331"/>
        <item x="128"/>
        <item x="210"/>
        <item x="211"/>
        <item x="212"/>
        <item x="213"/>
        <item x="332"/>
        <item x="93"/>
        <item x="300"/>
        <item x="301"/>
        <item x="94"/>
        <item x="95"/>
        <item x="343"/>
        <item x="129"/>
        <item x="285"/>
        <item x="302"/>
        <item x="18"/>
        <item x="130"/>
        <item x="19"/>
        <item x="214"/>
        <item x="176"/>
        <item x="56"/>
        <item x="255"/>
        <item x="256"/>
        <item x="20"/>
        <item x="215"/>
        <item x="216"/>
        <item x="333"/>
        <item x="131"/>
        <item x="132"/>
        <item x="177"/>
        <item x="178"/>
        <item x="133"/>
        <item x="134"/>
        <item x="135"/>
        <item x="303"/>
        <item x="338"/>
        <item x="217"/>
        <item x="57"/>
        <item x="58"/>
        <item x="59"/>
        <item x="257"/>
        <item x="356"/>
        <item x="258"/>
        <item x="286"/>
        <item x="304"/>
        <item x="136"/>
        <item x="137"/>
        <item x="305"/>
        <item x="138"/>
        <item x="179"/>
        <item x="259"/>
        <item x="60"/>
        <item x="180"/>
        <item x="287"/>
        <item x="306"/>
        <item x="139"/>
        <item x="218"/>
        <item x="219"/>
        <item x="220"/>
        <item x="221"/>
        <item x="181"/>
        <item x="307"/>
        <item x="96"/>
        <item x="97"/>
        <item x="140"/>
        <item x="109"/>
        <item x="308"/>
        <item x="344"/>
        <item x="222"/>
        <item x="21"/>
        <item x="22"/>
        <item x="357"/>
        <item x="61"/>
        <item x="309"/>
        <item x="223"/>
        <item x="334"/>
        <item x="224"/>
        <item x="225"/>
        <item x="226"/>
        <item x="310"/>
        <item x="141"/>
        <item x="142"/>
        <item x="98"/>
        <item x="99"/>
        <item x="100"/>
        <item x="101"/>
        <item x="311"/>
        <item x="62"/>
        <item x="227"/>
        <item x="63"/>
        <item x="288"/>
        <item x="64"/>
        <item x="25"/>
        <item x="289"/>
        <item x="358"/>
        <item x="260"/>
        <item x="228"/>
        <item x="143"/>
        <item x="144"/>
        <item x="229"/>
        <item x="145"/>
        <item x="146"/>
        <item x="147"/>
        <item x="261"/>
        <item x="262"/>
        <item x="335"/>
        <item x="102"/>
        <item x="103"/>
        <item x="263"/>
        <item x="104"/>
        <item x="65"/>
        <item x="230"/>
        <item x="105"/>
        <item x="106"/>
        <item x="231"/>
        <item x="232"/>
        <item x="107"/>
        <item x="233"/>
        <item x="234"/>
        <item x="290"/>
        <item x="336"/>
        <item x="182"/>
        <item x="183"/>
        <item x="184"/>
        <item x="185"/>
        <item x="186"/>
        <item x="187"/>
        <item x="148"/>
        <item x="235"/>
        <item x="359"/>
        <item x="360"/>
        <item x="397"/>
        <item x="419"/>
        <item x="445"/>
        <item x="423"/>
        <item x="407"/>
        <item x="264"/>
        <item x="491"/>
        <item x="399"/>
        <item x="420"/>
        <item x="265"/>
        <item x="387"/>
        <item x="429"/>
        <item x="433"/>
        <item x="108"/>
        <item x="468"/>
        <item x="416"/>
        <item x="471"/>
        <item x="398"/>
        <item x="443"/>
        <item x="474"/>
        <item x="451"/>
        <item x="425"/>
        <item x="381"/>
        <item x="472"/>
        <item x="441"/>
        <item x="312"/>
        <item x="476"/>
        <item x="422"/>
        <item x="66"/>
        <item x="378"/>
        <item x="428"/>
        <item x="477"/>
        <item x="424"/>
        <item x="466"/>
        <item x="374"/>
        <item x="480"/>
        <item x="415"/>
        <item x="448"/>
        <item x="459"/>
        <item x="361"/>
        <item x="437"/>
        <item x="410"/>
        <item x="412"/>
        <item x="377"/>
        <item x="385"/>
        <item x="447"/>
        <item x="426"/>
        <item x="452"/>
        <item x="485"/>
        <item x="481"/>
        <item x="427"/>
        <item x="345"/>
        <item x="450"/>
        <item x="430"/>
        <item x="489"/>
        <item x="492"/>
        <item x="444"/>
        <item x="23"/>
        <item x="388"/>
        <item x="413"/>
        <item x="460"/>
        <item x="313"/>
        <item x="461"/>
        <item x="266"/>
        <item x="431"/>
        <item x="236"/>
        <item x="493"/>
        <item x="421"/>
        <item x="442"/>
        <item x="467"/>
        <item x="417"/>
        <item x="462"/>
        <item x="375"/>
        <item x="406"/>
        <item x="469"/>
        <item x="473"/>
        <item x="434"/>
        <item x="386"/>
        <item x="408"/>
        <item x="446"/>
        <item x="346"/>
        <item x="411"/>
        <item x="379"/>
        <item x="409"/>
        <item x="482"/>
        <item x="483"/>
        <item x="401"/>
        <item x="463"/>
        <item x="453"/>
        <item x="396"/>
        <item x="439"/>
        <item x="237"/>
        <item x="454"/>
        <item x="486"/>
        <item x="362"/>
        <item x="390"/>
        <item x="392"/>
        <item x="402"/>
        <item x="403"/>
        <item x="487"/>
        <item x="435"/>
        <item x="384"/>
        <item x="188"/>
        <item x="376"/>
        <item x="67"/>
        <item x="393"/>
        <item x="484"/>
        <item x="432"/>
        <item x="479"/>
        <item x="400"/>
        <item x="389"/>
        <item x="457"/>
        <item x="391"/>
        <item x="436"/>
        <item x="440"/>
        <item x="490"/>
        <item x="455"/>
        <item x="404"/>
        <item x="464"/>
        <item x="238"/>
        <item x="394"/>
        <item x="449"/>
        <item x="395"/>
        <item x="382"/>
        <item x="414"/>
        <item x="465"/>
        <item x="488"/>
        <item x="405"/>
        <item x="380"/>
        <item x="456"/>
        <item x="314"/>
        <item x="458"/>
        <item x="478"/>
        <item x="470"/>
        <item x="438"/>
        <item x="418"/>
        <item x="383"/>
        <item x="189"/>
        <item x="475"/>
        <item x="337"/>
        <item t="default"/>
      </items>
    </pivotField>
    <pivotField showAll="0"/>
    <pivotField showAll="0"/>
    <pivotField showAll="0"/>
    <pivotField axis="axisRow" showAll="0">
      <items count="24">
        <item x="22"/>
        <item x="10"/>
        <item x="18"/>
        <item x="17"/>
        <item x="16"/>
        <item x="21"/>
        <item x="20"/>
        <item x="11"/>
        <item x="19"/>
        <item x="6"/>
        <item x="14"/>
        <item x="15"/>
        <item x="0"/>
        <item x="5"/>
        <item x="7"/>
        <item x="12"/>
        <item x="8"/>
        <item x="13"/>
        <item x="9"/>
        <item x="1"/>
        <item x="2"/>
        <item x="3"/>
        <item x="4"/>
        <item t="default"/>
      </items>
    </pivotField>
    <pivotField showAll="0"/>
    <pivotField numFmtId="2" showAll="0"/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3934F2-6D43-44B3-81B2-052695E36A2E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13820-91AC-4D34-99F6-67F792F68160}" name="pesele" displayName="pesele" ref="A1:K495" tableType="queryTable" totalsRowShown="0">
  <autoFilter ref="A1:K495" xr:uid="{24413820-91AC-4D34-99F6-67F792F68160}"/>
  <sortState xmlns:xlrd2="http://schemas.microsoft.com/office/spreadsheetml/2017/richdata2" ref="A2:K495">
    <sortCondition ref="G1:G495"/>
  </sortState>
  <tableColumns count="11">
    <tableColumn id="1" xr3:uid="{4EACE471-F231-478D-9DA9-273FF70B790C}" uniqueName="1" name="PESEL" queryTableFieldId="1" dataDxfId="18"/>
    <tableColumn id="2" xr3:uid="{DB2AF949-A2D7-44A2-84ED-189D0FE9CD4D}" uniqueName="2" name="Nazwisko" queryTableFieldId="2" dataDxfId="17"/>
    <tableColumn id="3" xr3:uid="{1A83E32E-EE85-4570-B973-EAFF9F40FC42}" uniqueName="3" name="Imie" queryTableFieldId="3" dataDxfId="16"/>
    <tableColumn id="4" xr3:uid="{519DF23B-7A78-4BCC-940F-E963B46B84C4}" uniqueName="4" name="rok" queryTableFieldId="4" dataDxfId="15">
      <calculatedColumnFormula>MID(pesele[[#This Row],[PESEL]],1,2)+1900</calculatedColumnFormula>
    </tableColumn>
    <tableColumn id="5" xr3:uid="{A53E2964-2085-49CB-B904-78049DE9B052}" uniqueName="5" name="miesiac" queryTableFieldId="5" dataDxfId="14">
      <calculatedColumnFormula>MID(pesele[[#This Row],[PESEL]],3,2)</calculatedColumnFormula>
    </tableColumn>
    <tableColumn id="6" xr3:uid="{FFAF1A3C-C30C-4696-90E1-90A8052B4327}" uniqueName="6" name="dzien" queryTableFieldId="6" dataDxfId="2">
      <calculatedColumnFormula>MID(pesele[[#This Row],[PESEL]],6,2)</calculatedColumnFormula>
    </tableColumn>
    <tableColumn id="7" xr3:uid="{B77C90C4-6E5A-4337-A5AE-82A143B7F0ED}" uniqueName="7" name="liczba porzadkowa" queryTableFieldId="7" dataDxfId="0">
      <calculatedColumnFormula>MID(pesele[[#This Row],[PESEL]],7,2)/1</calculatedColumnFormula>
    </tableColumn>
    <tableColumn id="8" xr3:uid="{AB8D4DBD-414F-4182-9129-7EBE72ACBEB2}" uniqueName="8" name="plec" queryTableFieldId="8" dataDxfId="1">
      <calculatedColumnFormula>IF(MOD(MID(pesele[[#This Row],[PESEL]],10,1),2)=0,"k","m")</calculatedColumnFormula>
    </tableColumn>
    <tableColumn id="9" xr3:uid="{4F2FBFBC-453F-4B67-B184-ADDB256B319C}" uniqueName="9" name="ma a" queryTableFieldId="9" dataDxfId="13">
      <calculatedColumnFormula>IF(pesele[[#This Row],[plec]]="k",IF(RIGHT(pesele[[#This Row],[Imie]],1)="a",0,1),0)</calculatedColumnFormula>
    </tableColumn>
    <tableColumn id="10" xr3:uid="{30527D0F-8D5B-4B80-B957-C1784B911B95}" uniqueName="10" name="nameid" queryTableFieldId="10" dataDxfId="12">
      <calculatedColumnFormula>pesele[[#This Row],[Nazwisko]]&amp;pesele[[#This Row],[Imie]]</calculatedColumnFormula>
    </tableColumn>
    <tableColumn id="11" xr3:uid="{03067EE4-BC53-4326-BE32-7578167E9C9F}" uniqueName="11" name="sobowtory" queryTableFieldId="11" dataDxfId="11">
      <calculatedColumnFormula>COUNTIF(pesele[nameid],pesele[[#This Row],[nameid]])-1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FF3AB-AF8E-4ABC-B05A-BE1C5E752912}" name="Tabela2" displayName="Tabela2" ref="E2:G11" totalsRowShown="0" headerRowDxfId="3" dataDxfId="4" headerRowBorderDxfId="9" tableBorderDxfId="10" totalsRowBorderDxfId="8">
  <autoFilter ref="E2:G11" xr:uid="{BE5FF3AB-AF8E-4ABC-B05A-BE1C5E752912}"/>
  <sortState xmlns:xlrd2="http://schemas.microsoft.com/office/spreadsheetml/2017/richdata2" ref="E3:G11">
    <sortCondition ref="F2:F11"/>
  </sortState>
  <tableColumns count="3">
    <tableColumn id="1" xr3:uid="{9BE1DDA3-98FA-4175-9640-90C513126F87}" name="PESEL" dataDxfId="7"/>
    <tableColumn id="2" xr3:uid="{F0EEA333-BC13-4EA1-A12E-4A57DF3E7D7B}" name="Nazwisko" dataDxfId="6"/>
    <tableColumn id="3" xr3:uid="{440835ED-471A-4ADA-8325-1ADDD3B1F0F5}" name="Imi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69DA-0F35-4B6A-8DEB-FC2C34527651}">
  <dimension ref="A3:B27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8" t="s">
        <v>1140</v>
      </c>
      <c r="B3" t="s">
        <v>1165</v>
      </c>
    </row>
    <row r="4" spans="1:2" x14ac:dyDescent="0.25">
      <c r="A4" s="9" t="s">
        <v>1142</v>
      </c>
      <c r="B4" s="1">
        <v>9</v>
      </c>
    </row>
    <row r="5" spans="1:2" x14ac:dyDescent="0.25">
      <c r="A5" s="9" t="s">
        <v>1143</v>
      </c>
      <c r="B5" s="1">
        <v>9</v>
      </c>
    </row>
    <row r="6" spans="1:2" x14ac:dyDescent="0.25">
      <c r="A6" s="9" t="s">
        <v>1144</v>
      </c>
      <c r="B6" s="1">
        <v>9</v>
      </c>
    </row>
    <row r="7" spans="1:2" x14ac:dyDescent="0.25">
      <c r="A7" s="9" t="s">
        <v>1145</v>
      </c>
      <c r="B7" s="1">
        <v>13</v>
      </c>
    </row>
    <row r="8" spans="1:2" x14ac:dyDescent="0.25">
      <c r="A8" s="9" t="s">
        <v>1146</v>
      </c>
      <c r="B8" s="1">
        <v>10</v>
      </c>
    </row>
    <row r="9" spans="1:2" x14ac:dyDescent="0.25">
      <c r="A9" s="9" t="s">
        <v>1147</v>
      </c>
      <c r="B9" s="1">
        <v>5</v>
      </c>
    </row>
    <row r="10" spans="1:2" x14ac:dyDescent="0.25">
      <c r="A10" s="9" t="s">
        <v>1148</v>
      </c>
      <c r="B10" s="1">
        <v>10</v>
      </c>
    </row>
    <row r="11" spans="1:2" x14ac:dyDescent="0.25">
      <c r="A11" s="9" t="s">
        <v>1149</v>
      </c>
      <c r="B11" s="1">
        <v>12</v>
      </c>
    </row>
    <row r="12" spans="1:2" x14ac:dyDescent="0.25">
      <c r="A12" s="9" t="s">
        <v>1150</v>
      </c>
      <c r="B12" s="1">
        <v>5</v>
      </c>
    </row>
    <row r="13" spans="1:2" x14ac:dyDescent="0.25">
      <c r="A13" s="9" t="s">
        <v>1151</v>
      </c>
      <c r="B13" s="1">
        <v>21</v>
      </c>
    </row>
    <row r="14" spans="1:2" x14ac:dyDescent="0.25">
      <c r="A14" s="9" t="s">
        <v>1152</v>
      </c>
      <c r="B14" s="1">
        <v>20</v>
      </c>
    </row>
    <row r="15" spans="1:2" x14ac:dyDescent="0.25">
      <c r="A15" s="9" t="s">
        <v>1153</v>
      </c>
      <c r="B15" s="1">
        <v>19</v>
      </c>
    </row>
    <row r="16" spans="1:2" x14ac:dyDescent="0.25">
      <c r="A16" s="9" t="s">
        <v>1154</v>
      </c>
      <c r="B16" s="1">
        <v>59</v>
      </c>
    </row>
    <row r="17" spans="1:2" x14ac:dyDescent="0.25">
      <c r="A17" s="9" t="s">
        <v>1155</v>
      </c>
      <c r="B17" s="1">
        <v>24</v>
      </c>
    </row>
    <row r="18" spans="1:2" x14ac:dyDescent="0.25">
      <c r="A18" s="9" t="s">
        <v>1156</v>
      </c>
      <c r="B18" s="1">
        <v>3</v>
      </c>
    </row>
    <row r="19" spans="1:2" x14ac:dyDescent="0.25">
      <c r="A19" s="9" t="s">
        <v>1157</v>
      </c>
      <c r="B19" s="1">
        <v>3</v>
      </c>
    </row>
    <row r="20" spans="1:2" x14ac:dyDescent="0.25">
      <c r="A20" s="9" t="s">
        <v>1158</v>
      </c>
      <c r="B20" s="1">
        <v>10</v>
      </c>
    </row>
    <row r="21" spans="1:2" x14ac:dyDescent="0.25">
      <c r="A21" s="9" t="s">
        <v>1159</v>
      </c>
      <c r="B21" s="1">
        <v>9</v>
      </c>
    </row>
    <row r="22" spans="1:2" x14ac:dyDescent="0.25">
      <c r="A22" s="9" t="s">
        <v>1160</v>
      </c>
      <c r="B22" s="1">
        <v>10</v>
      </c>
    </row>
    <row r="23" spans="1:2" x14ac:dyDescent="0.25">
      <c r="A23" s="9" t="s">
        <v>1161</v>
      </c>
      <c r="B23" s="1">
        <v>27</v>
      </c>
    </row>
    <row r="24" spans="1:2" x14ac:dyDescent="0.25">
      <c r="A24" s="9" t="s">
        <v>1162</v>
      </c>
      <c r="B24" s="1">
        <v>46</v>
      </c>
    </row>
    <row r="25" spans="1:2" x14ac:dyDescent="0.25">
      <c r="A25" s="9" t="s">
        <v>1163</v>
      </c>
      <c r="B25" s="1">
        <v>79</v>
      </c>
    </row>
    <row r="26" spans="1:2" x14ac:dyDescent="0.25">
      <c r="A26" s="9" t="s">
        <v>1164</v>
      </c>
      <c r="B26" s="1">
        <v>82</v>
      </c>
    </row>
    <row r="27" spans="1:2" x14ac:dyDescent="0.25">
      <c r="A27" s="9" t="s">
        <v>1141</v>
      </c>
      <c r="B27" s="1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003E-2CAC-48A6-A383-56BFE40FA931}">
  <dimension ref="A1:K495"/>
  <sheetViews>
    <sheetView workbookViewId="0">
      <selection activeCell="M3" sqref="M3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5" max="5" width="11.140625" customWidth="1"/>
    <col min="7" max="7" width="9.140625" style="7"/>
    <col min="10" max="10" width="2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1127</v>
      </c>
      <c r="E1" t="s">
        <v>1128</v>
      </c>
      <c r="F1" t="s">
        <v>1129</v>
      </c>
      <c r="G1" s="7" t="s">
        <v>1130</v>
      </c>
      <c r="H1" t="s">
        <v>1131</v>
      </c>
      <c r="I1" t="s">
        <v>1132</v>
      </c>
      <c r="J1" t="s">
        <v>1134</v>
      </c>
      <c r="K1" t="s">
        <v>1135</v>
      </c>
    </row>
    <row r="2" spans="1:11" x14ac:dyDescent="0.25">
      <c r="A2" s="1" t="s">
        <v>349</v>
      </c>
      <c r="B2" s="1" t="s">
        <v>350</v>
      </c>
      <c r="C2" s="1" t="s">
        <v>351</v>
      </c>
      <c r="D2" s="1">
        <f>MID(pesele[[#This Row],[PESEL]],1,2)+1900</f>
        <v>1909</v>
      </c>
      <c r="E2" s="1" t="str">
        <f>MID(pesele[[#This Row],[PESEL]],3,2)</f>
        <v>21</v>
      </c>
      <c r="F2" s="1" t="str">
        <f>MID(pesele[[#This Row],[PESEL]],6,2)</f>
        <v>70</v>
      </c>
      <c r="G2" s="7">
        <f>MID(pesele[[#This Row],[PESEL]],7,2)/1</f>
        <v>0</v>
      </c>
      <c r="H2" s="1" t="str">
        <f>IF(MOD(MID(pesele[[#This Row],[PESEL]],10,1),2)=0,"k","m")</f>
        <v>k</v>
      </c>
      <c r="I2" s="1">
        <f>IF(pesele[[#This Row],[plec]]="k",IF(RIGHT(pesele[[#This Row],[Imie]],1)="a",0,1),0)</f>
        <v>0</v>
      </c>
      <c r="J2" s="1" t="str">
        <f>pesele[[#This Row],[Nazwisko]]&amp;pesele[[#This Row],[Imie]]</f>
        <v>KozlowskaMalgorzata</v>
      </c>
      <c r="K2" s="1">
        <f>COUNTIF(pesele[nameid],pesele[[#This Row],[nameid]])-1</f>
        <v>2</v>
      </c>
    </row>
    <row r="3" spans="1:11" x14ac:dyDescent="0.25">
      <c r="A3" s="1" t="s">
        <v>124</v>
      </c>
      <c r="B3" s="1" t="s">
        <v>125</v>
      </c>
      <c r="C3" s="1" t="s">
        <v>25</v>
      </c>
      <c r="D3" s="1">
        <f>MID(pesele[[#This Row],[PESEL]],1,2)+1900</f>
        <v>1908</v>
      </c>
      <c r="E3" s="1" t="str">
        <f>MID(pesele[[#This Row],[PESEL]],3,2)</f>
        <v>29</v>
      </c>
      <c r="F3" s="1" t="str">
        <f>MID(pesele[[#This Row],[PESEL]],6,2)</f>
        <v>60</v>
      </c>
      <c r="G3" s="7">
        <f>MID(pesele[[#This Row],[PESEL]],7,2)/1</f>
        <v>0</v>
      </c>
      <c r="H3" s="1" t="str">
        <f>IF(MOD(MID(pesele[[#This Row],[PESEL]],10,1),2)=0,"k","m")</f>
        <v>m</v>
      </c>
      <c r="I3" s="1">
        <f>IF(pesele[[#This Row],[plec]]="k",IF(RIGHT(pesele[[#This Row],[Imie]],1)="a",0,1),0)</f>
        <v>0</v>
      </c>
      <c r="J3" s="1" t="str">
        <f>pesele[[#This Row],[Nazwisko]]&amp;pesele[[#This Row],[Imie]]</f>
        <v>RowinskiJacek</v>
      </c>
      <c r="K3" s="1">
        <f>COUNTIF(pesele[nameid],pesele[[#This Row],[nameid]])-1</f>
        <v>0</v>
      </c>
    </row>
    <row r="4" spans="1:11" x14ac:dyDescent="0.25">
      <c r="A4" s="1" t="s">
        <v>129</v>
      </c>
      <c r="B4" s="1" t="s">
        <v>130</v>
      </c>
      <c r="C4" s="1" t="s">
        <v>131</v>
      </c>
      <c r="D4" s="1">
        <f>MID(pesele[[#This Row],[PESEL]],1,2)+1900</f>
        <v>1908</v>
      </c>
      <c r="E4" s="1" t="str">
        <f>MID(pesele[[#This Row],[PESEL]],3,2)</f>
        <v>29</v>
      </c>
      <c r="F4" s="1" t="str">
        <f>MID(pesele[[#This Row],[PESEL]],6,2)</f>
        <v>80</v>
      </c>
      <c r="G4" s="7">
        <f>MID(pesele[[#This Row],[PESEL]],7,2)/1</f>
        <v>0</v>
      </c>
      <c r="H4" s="1" t="str">
        <f>IF(MOD(MID(pesele[[#This Row],[PESEL]],10,1),2)=0,"k","m")</f>
        <v>k</v>
      </c>
      <c r="I4" s="1">
        <f>IF(pesele[[#This Row],[plec]]="k",IF(RIGHT(pesele[[#This Row],[Imie]],1)="a",0,1),0)</f>
        <v>0</v>
      </c>
      <c r="J4" s="1" t="str">
        <f>pesele[[#This Row],[Nazwisko]]&amp;pesele[[#This Row],[Imie]]</f>
        <v>GozdalikOliwia</v>
      </c>
      <c r="K4" s="1">
        <f>COUNTIF(pesele[nameid],pesele[[#This Row],[nameid]])-1</f>
        <v>0</v>
      </c>
    </row>
    <row r="5" spans="1:11" x14ac:dyDescent="0.25">
      <c r="A5" s="1" t="s">
        <v>138</v>
      </c>
      <c r="B5" s="1" t="s">
        <v>139</v>
      </c>
      <c r="C5" s="1" t="s">
        <v>56</v>
      </c>
      <c r="D5" s="1">
        <f>MID(pesele[[#This Row],[PESEL]],1,2)+1900</f>
        <v>1908</v>
      </c>
      <c r="E5" s="1" t="str">
        <f>MID(pesele[[#This Row],[PESEL]],3,2)</f>
        <v>30</v>
      </c>
      <c r="F5" s="1" t="str">
        <f>MID(pesele[[#This Row],[PESEL]],6,2)</f>
        <v>30</v>
      </c>
      <c r="G5" s="7">
        <f>MID(pesele[[#This Row],[PESEL]],7,2)/1</f>
        <v>0</v>
      </c>
      <c r="H5" s="1" t="str">
        <f>IF(MOD(MID(pesele[[#This Row],[PESEL]],10,1),2)=0,"k","m")</f>
        <v>k</v>
      </c>
      <c r="I5" s="1">
        <f>IF(pesele[[#This Row],[plec]]="k",IF(RIGHT(pesele[[#This Row],[Imie]],1)="a",0,1),0)</f>
        <v>0</v>
      </c>
      <c r="J5" s="1" t="str">
        <f>pesele[[#This Row],[Nazwisko]]&amp;pesele[[#This Row],[Imie]]</f>
        <v>WendtAmelia</v>
      </c>
      <c r="K5" s="1">
        <f>COUNTIF(pesele[nameid],pesele[[#This Row],[nameid]])-1</f>
        <v>0</v>
      </c>
    </row>
    <row r="6" spans="1:11" x14ac:dyDescent="0.25">
      <c r="A6" s="1" t="s">
        <v>145</v>
      </c>
      <c r="B6" s="1" t="s">
        <v>146</v>
      </c>
      <c r="C6" s="1" t="s">
        <v>147</v>
      </c>
      <c r="D6" s="1">
        <f>MID(pesele[[#This Row],[PESEL]],1,2)+1900</f>
        <v>1908</v>
      </c>
      <c r="E6" s="1" t="str">
        <f>MID(pesele[[#This Row],[PESEL]],3,2)</f>
        <v>30</v>
      </c>
      <c r="F6" s="1" t="str">
        <f>MID(pesele[[#This Row],[PESEL]],6,2)</f>
        <v>50</v>
      </c>
      <c r="G6" s="7">
        <f>MID(pesele[[#This Row],[PESEL]],7,2)/1</f>
        <v>0</v>
      </c>
      <c r="H6" s="1" t="str">
        <f>IF(MOD(MID(pesele[[#This Row],[PESEL]],10,1),2)=0,"k","m")</f>
        <v>k</v>
      </c>
      <c r="I6" s="1">
        <f>IF(pesele[[#This Row],[plec]]="k",IF(RIGHT(pesele[[#This Row],[Imie]],1)="a",0,1),0)</f>
        <v>0</v>
      </c>
      <c r="J6" s="1" t="str">
        <f>pesele[[#This Row],[Nazwisko]]&amp;pesele[[#This Row],[Imie]]</f>
        <v>BonislawskaMonika</v>
      </c>
      <c r="K6" s="1">
        <f>COUNTIF(pesele[nameid],pesele[[#This Row],[nameid]])-1</f>
        <v>0</v>
      </c>
    </row>
    <row r="7" spans="1:11" x14ac:dyDescent="0.25">
      <c r="A7" s="1" t="s">
        <v>154</v>
      </c>
      <c r="B7" s="1" t="s">
        <v>155</v>
      </c>
      <c r="C7" s="1" t="s">
        <v>156</v>
      </c>
      <c r="D7" s="1">
        <f>MID(pesele[[#This Row],[PESEL]],1,2)+1900</f>
        <v>1908</v>
      </c>
      <c r="E7" s="1" t="str">
        <f>MID(pesele[[#This Row],[PESEL]],3,2)</f>
        <v>31</v>
      </c>
      <c r="F7" s="1" t="str">
        <f>MID(pesele[[#This Row],[PESEL]],6,2)</f>
        <v>40</v>
      </c>
      <c r="G7" s="7">
        <f>MID(pesele[[#This Row],[PESEL]],7,2)/1</f>
        <v>0</v>
      </c>
      <c r="H7" s="1" t="str">
        <f>IF(MOD(MID(pesele[[#This Row],[PESEL]],10,1),2)=0,"k","m")</f>
        <v>m</v>
      </c>
      <c r="I7" s="1">
        <f>IF(pesele[[#This Row],[plec]]="k",IF(RIGHT(pesele[[#This Row],[Imie]],1)="a",0,1),0)</f>
        <v>0</v>
      </c>
      <c r="J7" s="1" t="str">
        <f>pesele[[#This Row],[Nazwisko]]&amp;pesele[[#This Row],[Imie]]</f>
        <v>KoprowskiMaurycy</v>
      </c>
      <c r="K7" s="1">
        <f>COUNTIF(pesele[nameid],pesele[[#This Row],[nameid]])-1</f>
        <v>0</v>
      </c>
    </row>
    <row r="8" spans="1:11" x14ac:dyDescent="0.25">
      <c r="A8" s="1" t="s">
        <v>195</v>
      </c>
      <c r="B8" s="1" t="s">
        <v>196</v>
      </c>
      <c r="C8" s="1" t="s">
        <v>20</v>
      </c>
      <c r="D8" s="1">
        <f>MID(pesele[[#This Row],[PESEL]],1,2)+1900</f>
        <v>1908</v>
      </c>
      <c r="E8" s="1" t="str">
        <f>MID(pesele[[#This Row],[PESEL]],3,2)</f>
        <v>32</v>
      </c>
      <c r="F8" s="1" t="str">
        <f>MID(pesele[[#This Row],[PESEL]],6,2)</f>
        <v>10</v>
      </c>
      <c r="G8" s="7">
        <f>MID(pesele[[#This Row],[PESEL]],7,2)/1</f>
        <v>0</v>
      </c>
      <c r="H8" s="1" t="str">
        <f>IF(MOD(MID(pesele[[#This Row],[PESEL]],10,1),2)=0,"k","m")</f>
        <v>m</v>
      </c>
      <c r="I8" s="1">
        <f>IF(pesele[[#This Row],[plec]]="k",IF(RIGHT(pesele[[#This Row],[Imie]],1)="a",0,1),0)</f>
        <v>0</v>
      </c>
      <c r="J8" s="1" t="str">
        <f>pesele[[#This Row],[Nazwisko]]&amp;pesele[[#This Row],[Imie]]</f>
        <v>GoszczynskiPatryk</v>
      </c>
      <c r="K8" s="1">
        <f>COUNTIF(pesele[nameid],pesele[[#This Row],[nameid]])-1</f>
        <v>0</v>
      </c>
    </row>
    <row r="9" spans="1:11" x14ac:dyDescent="0.25">
      <c r="A9" s="1" t="s">
        <v>203</v>
      </c>
      <c r="B9" s="1" t="s">
        <v>204</v>
      </c>
      <c r="C9" s="1" t="s">
        <v>205</v>
      </c>
      <c r="D9" s="1">
        <f>MID(pesele[[#This Row],[PESEL]],1,2)+1900</f>
        <v>1908</v>
      </c>
      <c r="E9" s="1" t="str">
        <f>MID(pesele[[#This Row],[PESEL]],3,2)</f>
        <v>32</v>
      </c>
      <c r="F9" s="1" t="str">
        <f>MID(pesele[[#This Row],[PESEL]],6,2)</f>
        <v>10</v>
      </c>
      <c r="G9" s="7">
        <f>MID(pesele[[#This Row],[PESEL]],7,2)/1</f>
        <v>0</v>
      </c>
      <c r="H9" s="1" t="str">
        <f>IF(MOD(MID(pesele[[#This Row],[PESEL]],10,1),2)=0,"k","m")</f>
        <v>m</v>
      </c>
      <c r="I9" s="1">
        <f>IF(pesele[[#This Row],[plec]]="k",IF(RIGHT(pesele[[#This Row],[Imie]],1)="a",0,1),0)</f>
        <v>0</v>
      </c>
      <c r="J9" s="1" t="str">
        <f>pesele[[#This Row],[Nazwisko]]&amp;pesele[[#This Row],[Imie]]</f>
        <v>WladykaAlexander</v>
      </c>
      <c r="K9" s="1">
        <f>COUNTIF(pesele[nameid],pesele[[#This Row],[nameid]])-1</f>
        <v>0</v>
      </c>
    </row>
    <row r="10" spans="1:11" x14ac:dyDescent="0.25">
      <c r="A10" s="1" t="s">
        <v>255</v>
      </c>
      <c r="B10" s="1" t="s">
        <v>256</v>
      </c>
      <c r="C10" s="1" t="s">
        <v>257</v>
      </c>
      <c r="D10" s="1">
        <f>MID(pesele[[#This Row],[PESEL]],1,2)+1900</f>
        <v>1909</v>
      </c>
      <c r="E10" s="1" t="str">
        <f>MID(pesele[[#This Row],[PESEL]],3,2)</f>
        <v>21</v>
      </c>
      <c r="F10" s="1" t="str">
        <f>MID(pesele[[#This Row],[PESEL]],6,2)</f>
        <v>20</v>
      </c>
      <c r="G10" s="7">
        <f>MID(pesele[[#This Row],[PESEL]],7,2)/1</f>
        <v>0</v>
      </c>
      <c r="H10" s="1" t="str">
        <f>IF(MOD(MID(pesele[[#This Row],[PESEL]],10,1),2)=0,"k","m")</f>
        <v>m</v>
      </c>
      <c r="I10" s="1">
        <f>IF(pesele[[#This Row],[plec]]="k",IF(RIGHT(pesele[[#This Row],[Imie]],1)="a",0,1),0)</f>
        <v>0</v>
      </c>
      <c r="J10" s="1" t="str">
        <f>pesele[[#This Row],[Nazwisko]]&amp;pesele[[#This Row],[Imie]]</f>
        <v>TrawickiBorys</v>
      </c>
      <c r="K10" s="1">
        <f>COUNTIF(pesele[nameid],pesele[[#This Row],[nameid]])-1</f>
        <v>0</v>
      </c>
    </row>
    <row r="11" spans="1:11" x14ac:dyDescent="0.25">
      <c r="A11" s="1" t="s">
        <v>352</v>
      </c>
      <c r="B11" s="1" t="s">
        <v>353</v>
      </c>
      <c r="C11" s="1" t="s">
        <v>89</v>
      </c>
      <c r="D11" s="1">
        <f>MID(pesele[[#This Row],[PESEL]],1,2)+1900</f>
        <v>1909</v>
      </c>
      <c r="E11" s="1" t="str">
        <f>MID(pesele[[#This Row],[PESEL]],3,2)</f>
        <v>21</v>
      </c>
      <c r="F11" s="1" t="str">
        <f>MID(pesele[[#This Row],[PESEL]],6,2)</f>
        <v>70</v>
      </c>
      <c r="G11" s="7">
        <f>MID(pesele[[#This Row],[PESEL]],7,2)/1</f>
        <v>0</v>
      </c>
      <c r="H11" s="1" t="str">
        <f>IF(MOD(MID(pesele[[#This Row],[PESEL]],10,1),2)=0,"k","m")</f>
        <v>k</v>
      </c>
      <c r="I11" s="1">
        <f>IF(pesele[[#This Row],[plec]]="k",IF(RIGHT(pesele[[#This Row],[Imie]],1)="a",0,1),0)</f>
        <v>0</v>
      </c>
      <c r="J11" s="1" t="str">
        <f>pesele[[#This Row],[Nazwisko]]&amp;pesele[[#This Row],[Imie]]</f>
        <v>LewandowskaMaja</v>
      </c>
      <c r="K11" s="1">
        <f>COUNTIF(pesele[nameid],pesele[[#This Row],[nameid]])-1</f>
        <v>0</v>
      </c>
    </row>
    <row r="12" spans="1:11" x14ac:dyDescent="0.25">
      <c r="A12" s="1" t="s">
        <v>354</v>
      </c>
      <c r="B12" s="1" t="s">
        <v>355</v>
      </c>
      <c r="C12" s="1" t="s">
        <v>356</v>
      </c>
      <c r="D12" s="1">
        <f>MID(pesele[[#This Row],[PESEL]],1,2)+1900</f>
        <v>1909</v>
      </c>
      <c r="E12" s="1" t="str">
        <f>MID(pesele[[#This Row],[PESEL]],3,2)</f>
        <v>21</v>
      </c>
      <c r="F12" s="1" t="str">
        <f>MID(pesele[[#This Row],[PESEL]],6,2)</f>
        <v>70</v>
      </c>
      <c r="G12" s="7">
        <f>MID(pesele[[#This Row],[PESEL]],7,2)/1</f>
        <v>0</v>
      </c>
      <c r="H12" s="1" t="str">
        <f>IF(MOD(MID(pesele[[#This Row],[PESEL]],10,1),2)=0,"k","m")</f>
        <v>m</v>
      </c>
      <c r="I12" s="1">
        <f>IF(pesele[[#This Row],[plec]]="k",IF(RIGHT(pesele[[#This Row],[Imie]],1)="a",0,1),0)</f>
        <v>0</v>
      </c>
      <c r="J12" s="1" t="str">
        <f>pesele[[#This Row],[Nazwisko]]&amp;pesele[[#This Row],[Imie]]</f>
        <v>GorlikowskiPatrick</v>
      </c>
      <c r="K12" s="1">
        <f>COUNTIF(pesele[nameid],pesele[[#This Row],[nameid]])-1</f>
        <v>0</v>
      </c>
    </row>
    <row r="13" spans="1:11" x14ac:dyDescent="0.25">
      <c r="A13" s="1" t="s">
        <v>380</v>
      </c>
      <c r="B13" s="1" t="s">
        <v>381</v>
      </c>
      <c r="C13" s="1" t="s">
        <v>382</v>
      </c>
      <c r="D13" s="1">
        <f>MID(pesele[[#This Row],[PESEL]],1,2)+1900</f>
        <v>1909</v>
      </c>
      <c r="E13" s="1" t="str">
        <f>MID(pesele[[#This Row],[PESEL]],3,2)</f>
        <v>21</v>
      </c>
      <c r="F13" s="1" t="str">
        <f>MID(pesele[[#This Row],[PESEL]],6,2)</f>
        <v>20</v>
      </c>
      <c r="G13" s="7">
        <f>MID(pesele[[#This Row],[PESEL]],7,2)/1</f>
        <v>0</v>
      </c>
      <c r="H13" s="1" t="str">
        <f>IF(MOD(MID(pesele[[#This Row],[PESEL]],10,1),2)=0,"k","m")</f>
        <v>k</v>
      </c>
      <c r="I13" s="1">
        <f>IF(pesele[[#This Row],[plec]]="k",IF(RIGHT(pesele[[#This Row],[Imie]],1)="a",0,1),0)</f>
        <v>0</v>
      </c>
      <c r="J13" s="1" t="str">
        <f>pesele[[#This Row],[Nazwisko]]&amp;pesele[[#This Row],[Imie]]</f>
        <v>PawlunKarolina</v>
      </c>
      <c r="K13" s="1">
        <f>COUNTIF(pesele[nameid],pesele[[#This Row],[nameid]])-1</f>
        <v>0</v>
      </c>
    </row>
    <row r="14" spans="1:11" x14ac:dyDescent="0.25">
      <c r="A14" s="1" t="s">
        <v>383</v>
      </c>
      <c r="B14" s="1" t="s">
        <v>384</v>
      </c>
      <c r="C14" s="1" t="s">
        <v>67</v>
      </c>
      <c r="D14" s="1">
        <f>MID(pesele[[#This Row],[PESEL]],1,2)+1900</f>
        <v>1909</v>
      </c>
      <c r="E14" s="1" t="str">
        <f>MID(pesele[[#This Row],[PESEL]],3,2)</f>
        <v>21</v>
      </c>
      <c r="F14" s="1" t="str">
        <f>MID(pesele[[#This Row],[PESEL]],6,2)</f>
        <v>30</v>
      </c>
      <c r="G14" s="7">
        <f>MID(pesele[[#This Row],[PESEL]],7,2)/1</f>
        <v>0</v>
      </c>
      <c r="H14" s="1" t="str">
        <f>IF(MOD(MID(pesele[[#This Row],[PESEL]],10,1),2)=0,"k","m")</f>
        <v>k</v>
      </c>
      <c r="I14" s="1">
        <f>IF(pesele[[#This Row],[plec]]="k",IF(RIGHT(pesele[[#This Row],[Imie]],1)="a",0,1),0)</f>
        <v>0</v>
      </c>
      <c r="J14" s="1" t="str">
        <f>pesele[[#This Row],[Nazwisko]]&amp;pesele[[#This Row],[Imie]]</f>
        <v>MajchrzakLucja</v>
      </c>
      <c r="K14" s="1">
        <f>COUNTIF(pesele[nameid],pesele[[#This Row],[nameid]])-1</f>
        <v>0</v>
      </c>
    </row>
    <row r="15" spans="1:11" x14ac:dyDescent="0.25">
      <c r="A15" s="1" t="s">
        <v>389</v>
      </c>
      <c r="B15" s="1" t="s">
        <v>390</v>
      </c>
      <c r="C15" s="1" t="s">
        <v>351</v>
      </c>
      <c r="D15" s="1">
        <f>MID(pesele[[#This Row],[PESEL]],1,2)+1900</f>
        <v>1909</v>
      </c>
      <c r="E15" s="1" t="str">
        <f>MID(pesele[[#This Row],[PESEL]],3,2)</f>
        <v>21</v>
      </c>
      <c r="F15" s="1" t="str">
        <f>MID(pesele[[#This Row],[PESEL]],6,2)</f>
        <v>70</v>
      </c>
      <c r="G15" s="7">
        <f>MID(pesele[[#This Row],[PESEL]],7,2)/1</f>
        <v>0</v>
      </c>
      <c r="H15" s="1" t="str">
        <f>IF(MOD(MID(pesele[[#This Row],[PESEL]],10,1),2)=0,"k","m")</f>
        <v>k</v>
      </c>
      <c r="I15" s="1">
        <f>IF(pesele[[#This Row],[plec]]="k",IF(RIGHT(pesele[[#This Row],[Imie]],1)="a",0,1),0)</f>
        <v>0</v>
      </c>
      <c r="J15" s="1" t="str">
        <f>pesele[[#This Row],[Nazwisko]]&amp;pesele[[#This Row],[Imie]]</f>
        <v>KrolMalgorzata</v>
      </c>
      <c r="K15" s="1">
        <f>COUNTIF(pesele[nameid],pesele[[#This Row],[nameid]])-1</f>
        <v>0</v>
      </c>
    </row>
    <row r="16" spans="1:11" x14ac:dyDescent="0.25">
      <c r="A16" s="1" t="s">
        <v>420</v>
      </c>
      <c r="B16" s="1" t="s">
        <v>421</v>
      </c>
      <c r="C16" s="1" t="s">
        <v>295</v>
      </c>
      <c r="D16" s="1">
        <f>MID(pesele[[#This Row],[PESEL]],1,2)+1900</f>
        <v>1909</v>
      </c>
      <c r="E16" s="1" t="str">
        <f>MID(pesele[[#This Row],[PESEL]],3,2)</f>
        <v>22</v>
      </c>
      <c r="F16" s="1" t="str">
        <f>MID(pesele[[#This Row],[PESEL]],6,2)</f>
        <v>20</v>
      </c>
      <c r="G16" s="7">
        <f>MID(pesele[[#This Row],[PESEL]],7,2)/1</f>
        <v>0</v>
      </c>
      <c r="H16" s="1" t="str">
        <f>IF(MOD(MID(pesele[[#This Row],[PESEL]],10,1),2)=0,"k","m")</f>
        <v>k</v>
      </c>
      <c r="I16" s="1">
        <f>IF(pesele[[#This Row],[plec]]="k",IF(RIGHT(pesele[[#This Row],[Imie]],1)="a",0,1),0)</f>
        <v>0</v>
      </c>
      <c r="J16" s="1" t="str">
        <f>pesele[[#This Row],[Nazwisko]]&amp;pesele[[#This Row],[Imie]]</f>
        <v>DrapinskaWeronika</v>
      </c>
      <c r="K16" s="1">
        <f>COUNTIF(pesele[nameid],pesele[[#This Row],[nameid]])-1</f>
        <v>0</v>
      </c>
    </row>
    <row r="17" spans="1:11" x14ac:dyDescent="0.25">
      <c r="A17" s="1" t="s">
        <v>514</v>
      </c>
      <c r="B17" s="1" t="s">
        <v>515</v>
      </c>
      <c r="C17" s="1" t="s">
        <v>39</v>
      </c>
      <c r="D17" s="1">
        <f>MID(pesele[[#This Row],[PESEL]],1,2)+1900</f>
        <v>1909</v>
      </c>
      <c r="E17" s="1" t="str">
        <f>MID(pesele[[#This Row],[PESEL]],3,2)</f>
        <v>30</v>
      </c>
      <c r="F17" s="1" t="str">
        <f>MID(pesele[[#This Row],[PESEL]],6,2)</f>
        <v>50</v>
      </c>
      <c r="G17" s="7">
        <f>MID(pesele[[#This Row],[PESEL]],7,2)/1</f>
        <v>0</v>
      </c>
      <c r="H17" s="1" t="str">
        <f>IF(MOD(MID(pesele[[#This Row],[PESEL]],10,1),2)=0,"k","m")</f>
        <v>m</v>
      </c>
      <c r="I17" s="1">
        <f>IF(pesele[[#This Row],[plec]]="k",IF(RIGHT(pesele[[#This Row],[Imie]],1)="a",0,1),0)</f>
        <v>0</v>
      </c>
      <c r="J17" s="1" t="str">
        <f>pesele[[#This Row],[Nazwisko]]&amp;pesele[[#This Row],[Imie]]</f>
        <v>MagulskiMaciej</v>
      </c>
      <c r="K17" s="1">
        <f>COUNTIF(pesele[nameid],pesele[[#This Row],[nameid]])-1</f>
        <v>0</v>
      </c>
    </row>
    <row r="18" spans="1:11" x14ac:dyDescent="0.25">
      <c r="A18" s="1" t="s">
        <v>522</v>
      </c>
      <c r="B18" s="1" t="s">
        <v>521</v>
      </c>
      <c r="C18" s="1" t="s">
        <v>17</v>
      </c>
      <c r="D18" s="1">
        <f>MID(pesele[[#This Row],[PESEL]],1,2)+1900</f>
        <v>1909</v>
      </c>
      <c r="E18" s="1" t="str">
        <f>MID(pesele[[#This Row],[PESEL]],3,2)</f>
        <v>30</v>
      </c>
      <c r="F18" s="1" t="str">
        <f>MID(pesele[[#This Row],[PESEL]],6,2)</f>
        <v>10</v>
      </c>
      <c r="G18" s="7">
        <f>MID(pesele[[#This Row],[PESEL]],7,2)/1</f>
        <v>0</v>
      </c>
      <c r="H18" s="1" t="str">
        <f>IF(MOD(MID(pesele[[#This Row],[PESEL]],10,1),2)=0,"k","m")</f>
        <v>m</v>
      </c>
      <c r="I18" s="1">
        <f>IF(pesele[[#This Row],[plec]]="k",IF(RIGHT(pesele[[#This Row],[Imie]],1)="a",0,1),0)</f>
        <v>0</v>
      </c>
      <c r="J18" s="1" t="str">
        <f>pesele[[#This Row],[Nazwisko]]&amp;pesele[[#This Row],[Imie]]</f>
        <v>KubisiakMateusz</v>
      </c>
      <c r="K18" s="1">
        <f>COUNTIF(pesele[nameid],pesele[[#This Row],[nameid]])-1</f>
        <v>0</v>
      </c>
    </row>
    <row r="19" spans="1:11" x14ac:dyDescent="0.25">
      <c r="A19" s="1" t="s">
        <v>529</v>
      </c>
      <c r="B19" s="1" t="s">
        <v>530</v>
      </c>
      <c r="C19" s="1" t="s">
        <v>39</v>
      </c>
      <c r="D19" s="1">
        <f>MID(pesele[[#This Row],[PESEL]],1,2)+1900</f>
        <v>1909</v>
      </c>
      <c r="E19" s="1" t="str">
        <f>MID(pesele[[#This Row],[PESEL]],3,2)</f>
        <v>30</v>
      </c>
      <c r="F19" s="1" t="str">
        <f>MID(pesele[[#This Row],[PESEL]],6,2)</f>
        <v>40</v>
      </c>
      <c r="G19" s="7">
        <f>MID(pesele[[#This Row],[PESEL]],7,2)/1</f>
        <v>0</v>
      </c>
      <c r="H19" s="1" t="str">
        <f>IF(MOD(MID(pesele[[#This Row],[PESEL]],10,1),2)=0,"k","m")</f>
        <v>m</v>
      </c>
      <c r="I19" s="1">
        <f>IF(pesele[[#This Row],[plec]]="k",IF(RIGHT(pesele[[#This Row],[Imie]],1)="a",0,1),0)</f>
        <v>0</v>
      </c>
      <c r="J19" s="1" t="str">
        <f>pesele[[#This Row],[Nazwisko]]&amp;pesele[[#This Row],[Imie]]</f>
        <v>LunkiewiczMaciej</v>
      </c>
      <c r="K19" s="1">
        <f>COUNTIF(pesele[nameid],pesele[[#This Row],[nameid]])-1</f>
        <v>0</v>
      </c>
    </row>
    <row r="20" spans="1:11" x14ac:dyDescent="0.25">
      <c r="A20" s="1" t="s">
        <v>587</v>
      </c>
      <c r="B20" s="1" t="s">
        <v>96</v>
      </c>
      <c r="C20" s="1" t="s">
        <v>121</v>
      </c>
      <c r="D20" s="1">
        <f>MID(pesele[[#This Row],[PESEL]],1,2)+1900</f>
        <v>1909</v>
      </c>
      <c r="E20" s="1" t="str">
        <f>MID(pesele[[#This Row],[PESEL]],3,2)</f>
        <v>31</v>
      </c>
      <c r="F20" s="1" t="str">
        <f>MID(pesele[[#This Row],[PESEL]],6,2)</f>
        <v>50</v>
      </c>
      <c r="G20" s="7">
        <f>MID(pesele[[#This Row],[PESEL]],7,2)/1</f>
        <v>0</v>
      </c>
      <c r="H20" s="1" t="str">
        <f>IF(MOD(MID(pesele[[#This Row],[PESEL]],10,1),2)=0,"k","m")</f>
        <v>m</v>
      </c>
      <c r="I20" s="1">
        <f>IF(pesele[[#This Row],[plec]]="k",IF(RIGHT(pesele[[#This Row],[Imie]],1)="a",0,1),0)</f>
        <v>0</v>
      </c>
      <c r="J20" s="1" t="str">
        <f>pesele[[#This Row],[Nazwisko]]&amp;pesele[[#This Row],[Imie]]</f>
        <v>PawlakJan</v>
      </c>
      <c r="K20" s="1">
        <f>COUNTIF(pesele[nameid],pesele[[#This Row],[nameid]])-1</f>
        <v>0</v>
      </c>
    </row>
    <row r="21" spans="1:11" x14ac:dyDescent="0.25">
      <c r="A21" s="1" t="s">
        <v>590</v>
      </c>
      <c r="B21" s="1" t="s">
        <v>591</v>
      </c>
      <c r="C21" s="1" t="s">
        <v>166</v>
      </c>
      <c r="D21" s="1">
        <f>MID(pesele[[#This Row],[PESEL]],1,2)+1900</f>
        <v>1909</v>
      </c>
      <c r="E21" s="1" t="str">
        <f>MID(pesele[[#This Row],[PESEL]],3,2)</f>
        <v>31</v>
      </c>
      <c r="F21" s="1" t="str">
        <f>MID(pesele[[#This Row],[PESEL]],6,2)</f>
        <v>60</v>
      </c>
      <c r="G21" s="7">
        <f>MID(pesele[[#This Row],[PESEL]],7,2)/1</f>
        <v>0</v>
      </c>
      <c r="H21" s="1" t="str">
        <f>IF(MOD(MID(pesele[[#This Row],[PESEL]],10,1),2)=0,"k","m")</f>
        <v>m</v>
      </c>
      <c r="I21" s="1">
        <f>IF(pesele[[#This Row],[plec]]="k",IF(RIGHT(pesele[[#This Row],[Imie]],1)="a",0,1),0)</f>
        <v>0</v>
      </c>
      <c r="J21" s="1" t="str">
        <f>pesele[[#This Row],[Nazwisko]]&amp;pesele[[#This Row],[Imie]]</f>
        <v>ChmielewskiJakub</v>
      </c>
      <c r="K21" s="1">
        <f>COUNTIF(pesele[nameid],pesele[[#This Row],[nameid]])-1</f>
        <v>0</v>
      </c>
    </row>
    <row r="22" spans="1:11" x14ac:dyDescent="0.25">
      <c r="A22" s="1" t="s">
        <v>603</v>
      </c>
      <c r="B22" s="1" t="s">
        <v>604</v>
      </c>
      <c r="C22" s="1" t="s">
        <v>233</v>
      </c>
      <c r="D22" s="1">
        <f>MID(pesele[[#This Row],[PESEL]],1,2)+1900</f>
        <v>1909</v>
      </c>
      <c r="E22" s="1" t="str">
        <f>MID(pesele[[#This Row],[PESEL]],3,2)</f>
        <v>31</v>
      </c>
      <c r="F22" s="1" t="str">
        <f>MID(pesele[[#This Row],[PESEL]],6,2)</f>
        <v>00</v>
      </c>
      <c r="G22" s="7">
        <f>MID(pesele[[#This Row],[PESEL]],7,2)/1</f>
        <v>0</v>
      </c>
      <c r="H22" s="1" t="str">
        <f>IF(MOD(MID(pesele[[#This Row],[PESEL]],10,1),2)=0,"k","m")</f>
        <v>k</v>
      </c>
      <c r="I22" s="1">
        <f>IF(pesele[[#This Row],[plec]]="k",IF(RIGHT(pesele[[#This Row],[Imie]],1)="a",0,1),0)</f>
        <v>0</v>
      </c>
      <c r="J22" s="1" t="str">
        <f>pesele[[#This Row],[Nazwisko]]&amp;pesele[[#This Row],[Imie]]</f>
        <v>ChmielewskaWiktoria</v>
      </c>
      <c r="K22" s="1">
        <f>COUNTIF(pesele[nameid],pesele[[#This Row],[nameid]])-1</f>
        <v>0</v>
      </c>
    </row>
    <row r="23" spans="1:11" x14ac:dyDescent="0.25">
      <c r="A23" s="1" t="s">
        <v>703</v>
      </c>
      <c r="B23" s="1" t="s">
        <v>704</v>
      </c>
      <c r="C23" s="1" t="s">
        <v>419</v>
      </c>
      <c r="D23" s="1">
        <f>MID(pesele[[#This Row],[PESEL]],1,2)+1900</f>
        <v>1909</v>
      </c>
      <c r="E23" s="1" t="str">
        <f>MID(pesele[[#This Row],[PESEL]],3,2)</f>
        <v>32</v>
      </c>
      <c r="F23" s="1" t="str">
        <f>MID(pesele[[#This Row],[PESEL]],6,2)</f>
        <v>20</v>
      </c>
      <c r="G23" s="7">
        <f>MID(pesele[[#This Row],[PESEL]],7,2)/1</f>
        <v>0</v>
      </c>
      <c r="H23" s="1" t="str">
        <f>IF(MOD(MID(pesele[[#This Row],[PESEL]],10,1),2)=0,"k","m")</f>
        <v>k</v>
      </c>
      <c r="I23" s="1">
        <f>IF(pesele[[#This Row],[plec]]="k",IF(RIGHT(pesele[[#This Row],[Imie]],1)="a",0,1),0)</f>
        <v>0</v>
      </c>
      <c r="J23" s="1" t="str">
        <f>pesele[[#This Row],[Nazwisko]]&amp;pesele[[#This Row],[Imie]]</f>
        <v>MlodzianowskaLena</v>
      </c>
      <c r="K23" s="1">
        <f>COUNTIF(pesele[nameid],pesele[[#This Row],[nameid]])-1</f>
        <v>0</v>
      </c>
    </row>
    <row r="24" spans="1:11" x14ac:dyDescent="0.25">
      <c r="A24" s="1" t="s">
        <v>705</v>
      </c>
      <c r="B24" s="1" t="s">
        <v>271</v>
      </c>
      <c r="C24" s="1" t="s">
        <v>78</v>
      </c>
      <c r="D24" s="1">
        <f>MID(pesele[[#This Row],[PESEL]],1,2)+1900</f>
        <v>1909</v>
      </c>
      <c r="E24" s="1" t="str">
        <f>MID(pesele[[#This Row],[PESEL]],3,2)</f>
        <v>32</v>
      </c>
      <c r="F24" s="1" t="str">
        <f>MID(pesele[[#This Row],[PESEL]],6,2)</f>
        <v>30</v>
      </c>
      <c r="G24" s="7">
        <f>MID(pesele[[#This Row],[PESEL]],7,2)/1</f>
        <v>0</v>
      </c>
      <c r="H24" s="1" t="str">
        <f>IF(MOD(MID(pesele[[#This Row],[PESEL]],10,1),2)=0,"k","m")</f>
        <v>k</v>
      </c>
      <c r="I24" s="1">
        <f>IF(pesele[[#This Row],[plec]]="k",IF(RIGHT(pesele[[#This Row],[Imie]],1)="a",0,1),0)</f>
        <v>0</v>
      </c>
      <c r="J24" s="1" t="str">
        <f>pesele[[#This Row],[Nazwisko]]&amp;pesele[[#This Row],[Imie]]</f>
        <v>KmiecikMartyna</v>
      </c>
      <c r="K24" s="1">
        <f>COUNTIF(pesele[nameid],pesele[[#This Row],[nameid]])-1</f>
        <v>0</v>
      </c>
    </row>
    <row r="25" spans="1:11" x14ac:dyDescent="0.25">
      <c r="A25" s="1" t="s">
        <v>956</v>
      </c>
      <c r="B25" s="1" t="s">
        <v>957</v>
      </c>
      <c r="C25" s="1" t="s">
        <v>448</v>
      </c>
      <c r="D25" s="1">
        <f>MID(pesele[[#This Row],[PESEL]],1,2)+1900</f>
        <v>1973</v>
      </c>
      <c r="E25" s="1" t="str">
        <f>MID(pesele[[#This Row],[PESEL]],3,2)</f>
        <v>10</v>
      </c>
      <c r="F25" s="1" t="str">
        <f>MID(pesele[[#This Row],[PESEL]],6,2)</f>
        <v>00</v>
      </c>
      <c r="G25" s="7">
        <f>MID(pesele[[#This Row],[PESEL]],7,2)/1</f>
        <v>0</v>
      </c>
      <c r="H25" s="1" t="str">
        <f>IF(MOD(MID(pesele[[#This Row],[PESEL]],10,1),2)=0,"k","m")</f>
        <v>k</v>
      </c>
      <c r="I25" s="1">
        <f>IF(pesele[[#This Row],[plec]]="k",IF(RIGHT(pesele[[#This Row],[Imie]],1)="a",0,1),0)</f>
        <v>0</v>
      </c>
      <c r="J25" s="1" t="str">
        <f>pesele[[#This Row],[Nazwisko]]&amp;pesele[[#This Row],[Imie]]</f>
        <v>StankiewiczHanna</v>
      </c>
      <c r="K25" s="1">
        <f>COUNTIF(pesele[nameid],pesele[[#This Row],[nameid]])-1</f>
        <v>0</v>
      </c>
    </row>
    <row r="26" spans="1:11" x14ac:dyDescent="0.25">
      <c r="A26" s="1" t="s">
        <v>234</v>
      </c>
      <c r="B26" s="1" t="s">
        <v>235</v>
      </c>
      <c r="C26" s="1" t="s">
        <v>5</v>
      </c>
      <c r="D26" s="1">
        <f>MID(pesele[[#This Row],[PESEL]],1,2)+1900</f>
        <v>1908</v>
      </c>
      <c r="E26" s="1" t="str">
        <f>MID(pesele[[#This Row],[PESEL]],3,2)</f>
        <v>32</v>
      </c>
      <c r="F26" s="1" t="str">
        <f>MID(pesele[[#This Row],[PESEL]],6,2)</f>
        <v>20</v>
      </c>
      <c r="G26" s="7">
        <f>MID(pesele[[#This Row],[PESEL]],7,2)/1</f>
        <v>1</v>
      </c>
      <c r="H26" s="1" t="str">
        <f>IF(MOD(MID(pesele[[#This Row],[PESEL]],10,1),2)=0,"k","m")</f>
        <v>m</v>
      </c>
      <c r="I26" s="1">
        <f>IF(pesele[[#This Row],[plec]]="k",IF(RIGHT(pesele[[#This Row],[Imie]],1)="a",0,1),0)</f>
        <v>0</v>
      </c>
      <c r="J26" s="1" t="str">
        <f>pesele[[#This Row],[Nazwisko]]&amp;pesele[[#This Row],[Imie]]</f>
        <v>MichalakKrzysztof</v>
      </c>
      <c r="K26" s="1">
        <f>COUNTIF(pesele[nameid],pesele[[#This Row],[nameid]])-1</f>
        <v>1</v>
      </c>
    </row>
    <row r="27" spans="1:11" x14ac:dyDescent="0.25">
      <c r="A27" s="1" t="s">
        <v>747</v>
      </c>
      <c r="B27" s="1" t="s">
        <v>207</v>
      </c>
      <c r="C27" s="1" t="s">
        <v>208</v>
      </c>
      <c r="D27" s="1">
        <f>MID(pesele[[#This Row],[PESEL]],1,2)+1900</f>
        <v>1909</v>
      </c>
      <c r="E27" s="1" t="str">
        <f>MID(pesele[[#This Row],[PESEL]],3,2)</f>
        <v>32</v>
      </c>
      <c r="F27" s="1" t="str">
        <f>MID(pesele[[#This Row],[PESEL]],6,2)</f>
        <v>50</v>
      </c>
      <c r="G27" s="7">
        <f>MID(pesele[[#This Row],[PESEL]],7,2)/1</f>
        <v>1</v>
      </c>
      <c r="H27" s="1" t="str">
        <f>IF(MOD(MID(pesele[[#This Row],[PESEL]],10,1),2)=0,"k","m")</f>
        <v>m</v>
      </c>
      <c r="I27" s="1">
        <f>IF(pesele[[#This Row],[plec]]="k",IF(RIGHT(pesele[[#This Row],[Imie]],1)="a",0,1),0)</f>
        <v>0</v>
      </c>
      <c r="J27" s="1" t="str">
        <f>pesele[[#This Row],[Nazwisko]]&amp;pesele[[#This Row],[Imie]]</f>
        <v>WizniewskiAndrzej</v>
      </c>
      <c r="K27" s="1">
        <f>COUNTIF(pesele[nameid],pesele[[#This Row],[nameid]])-1</f>
        <v>1</v>
      </c>
    </row>
    <row r="28" spans="1:11" x14ac:dyDescent="0.25">
      <c r="A28" s="1" t="s">
        <v>3</v>
      </c>
      <c r="B28" s="1" t="s">
        <v>4</v>
      </c>
      <c r="C28" s="1" t="s">
        <v>5</v>
      </c>
      <c r="D28" s="1">
        <f>MID(pesele[[#This Row],[PESEL]],1,2)+1900</f>
        <v>1908</v>
      </c>
      <c r="E28" s="1" t="str">
        <f>MID(pesele[[#This Row],[PESEL]],3,2)</f>
        <v>24</v>
      </c>
      <c r="F28" s="1" t="str">
        <f>MID(pesele[[#This Row],[PESEL]],6,2)</f>
        <v>50</v>
      </c>
      <c r="G28" s="7">
        <f>MID(pesele[[#This Row],[PESEL]],7,2)/1</f>
        <v>1</v>
      </c>
      <c r="H28" s="1" t="str">
        <f>IF(MOD(MID(pesele[[#This Row],[PESEL]],10,1),2)=0,"k","m")</f>
        <v>m</v>
      </c>
      <c r="I28" s="1">
        <f>IF(pesele[[#This Row],[plec]]="k",IF(RIGHT(pesele[[#This Row],[Imie]],1)="a",0,1),0)</f>
        <v>0</v>
      </c>
      <c r="J28" s="1" t="str">
        <f>pesele[[#This Row],[Nazwisko]]&amp;pesele[[#This Row],[Imie]]</f>
        <v>MicunKrzysztof</v>
      </c>
      <c r="K28" s="1">
        <f>COUNTIF(pesele[nameid],pesele[[#This Row],[nameid]])-1</f>
        <v>0</v>
      </c>
    </row>
    <row r="29" spans="1:11" x14ac:dyDescent="0.25">
      <c r="A29" s="1" t="s">
        <v>23</v>
      </c>
      <c r="B29" s="1" t="s">
        <v>24</v>
      </c>
      <c r="C29" s="1" t="s">
        <v>25</v>
      </c>
      <c r="D29" s="1">
        <f>MID(pesele[[#This Row],[PESEL]],1,2)+1900</f>
        <v>1908</v>
      </c>
      <c r="E29" s="1" t="str">
        <f>MID(pesele[[#This Row],[PESEL]],3,2)</f>
        <v>26</v>
      </c>
      <c r="F29" s="1" t="str">
        <f>MID(pesele[[#This Row],[PESEL]],6,2)</f>
        <v>40</v>
      </c>
      <c r="G29" s="7">
        <f>MID(pesele[[#This Row],[PESEL]],7,2)/1</f>
        <v>1</v>
      </c>
      <c r="H29" s="1" t="str">
        <f>IF(MOD(MID(pesele[[#This Row],[PESEL]],10,1),2)=0,"k","m")</f>
        <v>m</v>
      </c>
      <c r="I29" s="1">
        <f>IF(pesele[[#This Row],[plec]]="k",IF(RIGHT(pesele[[#This Row],[Imie]],1)="a",0,1),0)</f>
        <v>0</v>
      </c>
      <c r="J29" s="1" t="str">
        <f>pesele[[#This Row],[Nazwisko]]&amp;pesele[[#This Row],[Imie]]</f>
        <v>ChojnackiJacek</v>
      </c>
      <c r="K29" s="1">
        <f>COUNTIF(pesele[nameid],pesele[[#This Row],[nameid]])-1</f>
        <v>0</v>
      </c>
    </row>
    <row r="30" spans="1:11" x14ac:dyDescent="0.25">
      <c r="A30" s="1" t="s">
        <v>34</v>
      </c>
      <c r="B30" s="1" t="s">
        <v>35</v>
      </c>
      <c r="C30" s="1" t="s">
        <v>36</v>
      </c>
      <c r="D30" s="1">
        <f>MID(pesele[[#This Row],[PESEL]],1,2)+1900</f>
        <v>1908</v>
      </c>
      <c r="E30" s="1" t="str">
        <f>MID(pesele[[#This Row],[PESEL]],3,2)</f>
        <v>26</v>
      </c>
      <c r="F30" s="1" t="str">
        <f>MID(pesele[[#This Row],[PESEL]],6,2)</f>
        <v>60</v>
      </c>
      <c r="G30" s="7">
        <f>MID(pesele[[#This Row],[PESEL]],7,2)/1</f>
        <v>1</v>
      </c>
      <c r="H30" s="1" t="str">
        <f>IF(MOD(MID(pesele[[#This Row],[PESEL]],10,1),2)=0,"k","m")</f>
        <v>m</v>
      </c>
      <c r="I30" s="1">
        <f>IF(pesele[[#This Row],[plec]]="k",IF(RIGHT(pesele[[#This Row],[Imie]],1)="a",0,1),0)</f>
        <v>0</v>
      </c>
      <c r="J30" s="1" t="str">
        <f>pesele[[#This Row],[Nazwisko]]&amp;pesele[[#This Row],[Imie]]</f>
        <v>LewitaMaksymilian</v>
      </c>
      <c r="K30" s="1">
        <f>COUNTIF(pesele[nameid],pesele[[#This Row],[nameid]])-1</f>
        <v>0</v>
      </c>
    </row>
    <row r="31" spans="1:11" x14ac:dyDescent="0.25">
      <c r="A31" s="1" t="s">
        <v>90</v>
      </c>
      <c r="B31" s="1" t="s">
        <v>91</v>
      </c>
      <c r="C31" s="1" t="s">
        <v>92</v>
      </c>
      <c r="D31" s="1">
        <f>MID(pesele[[#This Row],[PESEL]],1,2)+1900</f>
        <v>1908</v>
      </c>
      <c r="E31" s="1" t="str">
        <f>MID(pesele[[#This Row],[PESEL]],3,2)</f>
        <v>28</v>
      </c>
      <c r="F31" s="1" t="str">
        <f>MID(pesele[[#This Row],[PESEL]],6,2)</f>
        <v>00</v>
      </c>
      <c r="G31" s="7">
        <f>MID(pesele[[#This Row],[PESEL]],7,2)/1</f>
        <v>1</v>
      </c>
      <c r="H31" s="1" t="str">
        <f>IF(MOD(MID(pesele[[#This Row],[PESEL]],10,1),2)=0,"k","m")</f>
        <v>m</v>
      </c>
      <c r="I31" s="1">
        <f>IF(pesele[[#This Row],[plec]]="k",IF(RIGHT(pesele[[#This Row],[Imie]],1)="a",0,1),0)</f>
        <v>0</v>
      </c>
      <c r="J31" s="1" t="str">
        <f>pesele[[#This Row],[Nazwisko]]&amp;pesele[[#This Row],[Imie]]</f>
        <v>RutkowskiIgor</v>
      </c>
      <c r="K31" s="1">
        <f>COUNTIF(pesele[nameid],pesele[[#This Row],[nameid]])-1</f>
        <v>0</v>
      </c>
    </row>
    <row r="32" spans="1:11" x14ac:dyDescent="0.25">
      <c r="A32" s="1" t="s">
        <v>109</v>
      </c>
      <c r="B32" s="1" t="s">
        <v>110</v>
      </c>
      <c r="C32" s="1" t="s">
        <v>111</v>
      </c>
      <c r="D32" s="1">
        <f>MID(pesele[[#This Row],[PESEL]],1,2)+1900</f>
        <v>1908</v>
      </c>
      <c r="E32" s="1" t="str">
        <f>MID(pesele[[#This Row],[PESEL]],3,2)</f>
        <v>29</v>
      </c>
      <c r="F32" s="1" t="str">
        <f>MID(pesele[[#This Row],[PESEL]],6,2)</f>
        <v>80</v>
      </c>
      <c r="G32" s="7">
        <f>MID(pesele[[#This Row],[PESEL]],7,2)/1</f>
        <v>1</v>
      </c>
      <c r="H32" s="1" t="str">
        <f>IF(MOD(MID(pesele[[#This Row],[PESEL]],10,1),2)=0,"k","m")</f>
        <v>k</v>
      </c>
      <c r="I32" s="1">
        <f>IF(pesele[[#This Row],[plec]]="k",IF(RIGHT(pesele[[#This Row],[Imie]],1)="a",0,1),0)</f>
        <v>0</v>
      </c>
      <c r="J32" s="1" t="str">
        <f>pesele[[#This Row],[Nazwisko]]&amp;pesele[[#This Row],[Imie]]</f>
        <v>WlodarczykAlicja</v>
      </c>
      <c r="K32" s="1">
        <f>COUNTIF(pesele[nameid],pesele[[#This Row],[nameid]])-1</f>
        <v>0</v>
      </c>
    </row>
    <row r="33" spans="1:11" x14ac:dyDescent="0.25">
      <c r="A33" s="1" t="s">
        <v>126</v>
      </c>
      <c r="B33" s="1" t="s">
        <v>127</v>
      </c>
      <c r="C33" s="1" t="s">
        <v>128</v>
      </c>
      <c r="D33" s="1">
        <f>MID(pesele[[#This Row],[PESEL]],1,2)+1900</f>
        <v>1908</v>
      </c>
      <c r="E33" s="1" t="str">
        <f>MID(pesele[[#This Row],[PESEL]],3,2)</f>
        <v>29</v>
      </c>
      <c r="F33" s="1" t="str">
        <f>MID(pesele[[#This Row],[PESEL]],6,2)</f>
        <v>70</v>
      </c>
      <c r="G33" s="7">
        <f>MID(pesele[[#This Row],[PESEL]],7,2)/1</f>
        <v>1</v>
      </c>
      <c r="H33" s="1" t="str">
        <f>IF(MOD(MID(pesele[[#This Row],[PESEL]],10,1),2)=0,"k","m")</f>
        <v>k</v>
      </c>
      <c r="I33" s="1">
        <f>IF(pesele[[#This Row],[plec]]="k",IF(RIGHT(pesele[[#This Row],[Imie]],1)="a",0,1),0)</f>
        <v>0</v>
      </c>
      <c r="J33" s="1" t="str">
        <f>pesele[[#This Row],[Nazwisko]]&amp;pesele[[#This Row],[Imie]]</f>
        <v>SzymanskaAriuna</v>
      </c>
      <c r="K33" s="1">
        <f>COUNTIF(pesele[nameid],pesele[[#This Row],[nameid]])-1</f>
        <v>0</v>
      </c>
    </row>
    <row r="34" spans="1:11" x14ac:dyDescent="0.25">
      <c r="A34" s="1" t="s">
        <v>157</v>
      </c>
      <c r="B34" s="1" t="s">
        <v>158</v>
      </c>
      <c r="C34" s="1" t="s">
        <v>47</v>
      </c>
      <c r="D34" s="1">
        <f>MID(pesele[[#This Row],[PESEL]],1,2)+1900</f>
        <v>1908</v>
      </c>
      <c r="E34" s="1" t="str">
        <f>MID(pesele[[#This Row],[PESEL]],3,2)</f>
        <v>31</v>
      </c>
      <c r="F34" s="1" t="str">
        <f>MID(pesele[[#This Row],[PESEL]],6,2)</f>
        <v>50</v>
      </c>
      <c r="G34" s="7">
        <f>MID(pesele[[#This Row],[PESEL]],7,2)/1</f>
        <v>1</v>
      </c>
      <c r="H34" s="1" t="str">
        <f>IF(MOD(MID(pesele[[#This Row],[PESEL]],10,1),2)=0,"k","m")</f>
        <v>m</v>
      </c>
      <c r="I34" s="1">
        <f>IF(pesele[[#This Row],[plec]]="k",IF(RIGHT(pesele[[#This Row],[Imie]],1)="a",0,1),0)</f>
        <v>0</v>
      </c>
      <c r="J34" s="1" t="str">
        <f>pesele[[#This Row],[Nazwisko]]&amp;pesele[[#This Row],[Imie]]</f>
        <v>CicherskiSzymon</v>
      </c>
      <c r="K34" s="1">
        <f>COUNTIF(pesele[nameid],pesele[[#This Row],[nameid]])-1</f>
        <v>0</v>
      </c>
    </row>
    <row r="35" spans="1:11" x14ac:dyDescent="0.25">
      <c r="A35" s="1" t="s">
        <v>159</v>
      </c>
      <c r="B35" s="1" t="s">
        <v>160</v>
      </c>
      <c r="C35" s="1" t="s">
        <v>161</v>
      </c>
      <c r="D35" s="1">
        <f>MID(pesele[[#This Row],[PESEL]],1,2)+1900</f>
        <v>1908</v>
      </c>
      <c r="E35" s="1" t="str">
        <f>MID(pesele[[#This Row],[PESEL]],3,2)</f>
        <v>31</v>
      </c>
      <c r="F35" s="1" t="str">
        <f>MID(pesele[[#This Row],[PESEL]],6,2)</f>
        <v>50</v>
      </c>
      <c r="G35" s="7">
        <f>MID(pesele[[#This Row],[PESEL]],7,2)/1</f>
        <v>1</v>
      </c>
      <c r="H35" s="1" t="str">
        <f>IF(MOD(MID(pesele[[#This Row],[PESEL]],10,1),2)=0,"k","m")</f>
        <v>k</v>
      </c>
      <c r="I35" s="1">
        <f>IF(pesele[[#This Row],[plec]]="k",IF(RIGHT(pesele[[#This Row],[Imie]],1)="a",0,1),0)</f>
        <v>0</v>
      </c>
      <c r="J35" s="1" t="str">
        <f>pesele[[#This Row],[Nazwisko]]&amp;pesele[[#This Row],[Imie]]</f>
        <v>OlitkowskaKlaudia</v>
      </c>
      <c r="K35" s="1">
        <f>COUNTIF(pesele[nameid],pesele[[#This Row],[nameid]])-1</f>
        <v>0</v>
      </c>
    </row>
    <row r="36" spans="1:11" x14ac:dyDescent="0.25">
      <c r="A36" s="1" t="s">
        <v>162</v>
      </c>
      <c r="B36" s="1" t="s">
        <v>163</v>
      </c>
      <c r="C36" s="1" t="s">
        <v>39</v>
      </c>
      <c r="D36" s="1">
        <f>MID(pesele[[#This Row],[PESEL]],1,2)+1900</f>
        <v>1908</v>
      </c>
      <c r="E36" s="1" t="str">
        <f>MID(pesele[[#This Row],[PESEL]],3,2)</f>
        <v>31</v>
      </c>
      <c r="F36" s="1" t="str">
        <f>MID(pesele[[#This Row],[PESEL]],6,2)</f>
        <v>50</v>
      </c>
      <c r="G36" s="7">
        <f>MID(pesele[[#This Row],[PESEL]],7,2)/1</f>
        <v>1</v>
      </c>
      <c r="H36" s="1" t="str">
        <f>IF(MOD(MID(pesele[[#This Row],[PESEL]],10,1),2)=0,"k","m")</f>
        <v>m</v>
      </c>
      <c r="I36" s="1">
        <f>IF(pesele[[#This Row],[plec]]="k",IF(RIGHT(pesele[[#This Row],[Imie]],1)="a",0,1),0)</f>
        <v>0</v>
      </c>
      <c r="J36" s="1" t="str">
        <f>pesele[[#This Row],[Nazwisko]]&amp;pesele[[#This Row],[Imie]]</f>
        <v>MajewskiMaciej</v>
      </c>
      <c r="K36" s="1">
        <f>COUNTIF(pesele[nameid],pesele[[#This Row],[nameid]])-1</f>
        <v>0</v>
      </c>
    </row>
    <row r="37" spans="1:11" x14ac:dyDescent="0.25">
      <c r="A37" s="1" t="s">
        <v>192</v>
      </c>
      <c r="B37" s="1" t="s">
        <v>193</v>
      </c>
      <c r="C37" s="1" t="s">
        <v>194</v>
      </c>
      <c r="D37" s="1">
        <f>MID(pesele[[#This Row],[PESEL]],1,2)+1900</f>
        <v>1908</v>
      </c>
      <c r="E37" s="1" t="str">
        <f>MID(pesele[[#This Row],[PESEL]],3,2)</f>
        <v>31</v>
      </c>
      <c r="F37" s="1" t="str">
        <f>MID(pesele[[#This Row],[PESEL]],6,2)</f>
        <v>80</v>
      </c>
      <c r="G37" s="7">
        <f>MID(pesele[[#This Row],[PESEL]],7,2)/1</f>
        <v>1</v>
      </c>
      <c r="H37" s="1" t="str">
        <f>IF(MOD(MID(pesele[[#This Row],[PESEL]],10,1),2)=0,"k","m")</f>
        <v>k</v>
      </c>
      <c r="I37" s="1">
        <f>IF(pesele[[#This Row],[plec]]="k",IF(RIGHT(pesele[[#This Row],[Imie]],1)="a",0,1),0)</f>
        <v>0</v>
      </c>
      <c r="J37" s="1" t="str">
        <f>pesele[[#This Row],[Nazwisko]]&amp;pesele[[#This Row],[Imie]]</f>
        <v>UlwanAnna</v>
      </c>
      <c r="K37" s="1">
        <f>COUNTIF(pesele[nameid],pesele[[#This Row],[nameid]])-1</f>
        <v>0</v>
      </c>
    </row>
    <row r="38" spans="1:11" x14ac:dyDescent="0.25">
      <c r="A38" s="1" t="s">
        <v>197</v>
      </c>
      <c r="B38" s="1" t="s">
        <v>198</v>
      </c>
      <c r="C38" s="1" t="s">
        <v>199</v>
      </c>
      <c r="D38" s="1">
        <f>MID(pesele[[#This Row],[PESEL]],1,2)+1900</f>
        <v>1908</v>
      </c>
      <c r="E38" s="1" t="str">
        <f>MID(pesele[[#This Row],[PESEL]],3,2)</f>
        <v>32</v>
      </c>
      <c r="F38" s="1" t="str">
        <f>MID(pesele[[#This Row],[PESEL]],6,2)</f>
        <v>30</v>
      </c>
      <c r="G38" s="7">
        <f>MID(pesele[[#This Row],[PESEL]],7,2)/1</f>
        <v>1</v>
      </c>
      <c r="H38" s="1" t="str">
        <f>IF(MOD(MID(pesele[[#This Row],[PESEL]],10,1),2)=0,"k","m")</f>
        <v>k</v>
      </c>
      <c r="I38" s="1">
        <f>IF(pesele[[#This Row],[plec]]="k",IF(RIGHT(pesele[[#This Row],[Imie]],1)="a",0,1),0)</f>
        <v>0</v>
      </c>
      <c r="J38" s="1" t="str">
        <f>pesele[[#This Row],[Nazwisko]]&amp;pesele[[#This Row],[Imie]]</f>
        <v>BigosZosia</v>
      </c>
      <c r="K38" s="1">
        <f>COUNTIF(pesele[nameid],pesele[[#This Row],[nameid]])-1</f>
        <v>0</v>
      </c>
    </row>
    <row r="39" spans="1:11" x14ac:dyDescent="0.25">
      <c r="A39" s="1" t="s">
        <v>215</v>
      </c>
      <c r="B39" s="1" t="s">
        <v>216</v>
      </c>
      <c r="C39" s="1" t="s">
        <v>121</v>
      </c>
      <c r="D39" s="1">
        <f>MID(pesele[[#This Row],[PESEL]],1,2)+1900</f>
        <v>1908</v>
      </c>
      <c r="E39" s="1" t="str">
        <f>MID(pesele[[#This Row],[PESEL]],3,2)</f>
        <v>32</v>
      </c>
      <c r="F39" s="1" t="str">
        <f>MID(pesele[[#This Row],[PESEL]],6,2)</f>
        <v>50</v>
      </c>
      <c r="G39" s="7">
        <f>MID(pesele[[#This Row],[PESEL]],7,2)/1</f>
        <v>1</v>
      </c>
      <c r="H39" s="1" t="str">
        <f>IF(MOD(MID(pesele[[#This Row],[PESEL]],10,1),2)=0,"k","m")</f>
        <v>m</v>
      </c>
      <c r="I39" s="1">
        <f>IF(pesele[[#This Row],[plec]]="k",IF(RIGHT(pesele[[#This Row],[Imie]],1)="a",0,1),0)</f>
        <v>0</v>
      </c>
      <c r="J39" s="1" t="str">
        <f>pesele[[#This Row],[Nazwisko]]&amp;pesele[[#This Row],[Imie]]</f>
        <v>PiechalskiJan</v>
      </c>
      <c r="K39" s="1">
        <f>COUNTIF(pesele[nameid],pesele[[#This Row],[nameid]])-1</f>
        <v>0</v>
      </c>
    </row>
    <row r="40" spans="1:11" x14ac:dyDescent="0.25">
      <c r="A40" s="1" t="s">
        <v>217</v>
      </c>
      <c r="B40" s="1" t="s">
        <v>218</v>
      </c>
      <c r="C40" s="1" t="s">
        <v>219</v>
      </c>
      <c r="D40" s="1">
        <f>MID(pesele[[#This Row],[PESEL]],1,2)+1900</f>
        <v>1908</v>
      </c>
      <c r="E40" s="1" t="str">
        <f>MID(pesele[[#This Row],[PESEL]],3,2)</f>
        <v>32</v>
      </c>
      <c r="F40" s="1" t="str">
        <f>MID(pesele[[#This Row],[PESEL]],6,2)</f>
        <v>50</v>
      </c>
      <c r="G40" s="7">
        <f>MID(pesele[[#This Row],[PESEL]],7,2)/1</f>
        <v>1</v>
      </c>
      <c r="H40" s="1" t="str">
        <f>IF(MOD(MID(pesele[[#This Row],[PESEL]],10,1),2)=0,"k","m")</f>
        <v>m</v>
      </c>
      <c r="I40" s="1">
        <f>IF(pesele[[#This Row],[plec]]="k",IF(RIGHT(pesele[[#This Row],[Imie]],1)="a",0,1),0)</f>
        <v>0</v>
      </c>
      <c r="J40" s="1" t="str">
        <f>pesele[[#This Row],[Nazwisko]]&amp;pesele[[#This Row],[Imie]]</f>
        <v>PotockiMariusz</v>
      </c>
      <c r="K40" s="1">
        <f>COUNTIF(pesele[nameid],pesele[[#This Row],[nameid]])-1</f>
        <v>0</v>
      </c>
    </row>
    <row r="41" spans="1:11" x14ac:dyDescent="0.25">
      <c r="A41" s="1" t="s">
        <v>231</v>
      </c>
      <c r="B41" s="1" t="s">
        <v>232</v>
      </c>
      <c r="C41" s="1" t="s">
        <v>233</v>
      </c>
      <c r="D41" s="1">
        <f>MID(pesele[[#This Row],[PESEL]],1,2)+1900</f>
        <v>1908</v>
      </c>
      <c r="E41" s="1" t="str">
        <f>MID(pesele[[#This Row],[PESEL]],3,2)</f>
        <v>32</v>
      </c>
      <c r="F41" s="1" t="str">
        <f>MID(pesele[[#This Row],[PESEL]],6,2)</f>
        <v>00</v>
      </c>
      <c r="G41" s="7">
        <f>MID(pesele[[#This Row],[PESEL]],7,2)/1</f>
        <v>1</v>
      </c>
      <c r="H41" s="1" t="str">
        <f>IF(MOD(MID(pesele[[#This Row],[PESEL]],10,1),2)=0,"k","m")</f>
        <v>k</v>
      </c>
      <c r="I41" s="1">
        <f>IF(pesele[[#This Row],[plec]]="k",IF(RIGHT(pesele[[#This Row],[Imie]],1)="a",0,1),0)</f>
        <v>0</v>
      </c>
      <c r="J41" s="1" t="str">
        <f>pesele[[#This Row],[Nazwisko]]&amp;pesele[[#This Row],[Imie]]</f>
        <v>CiupaWiktoria</v>
      </c>
      <c r="K41" s="1">
        <f>COUNTIF(pesele[nameid],pesele[[#This Row],[nameid]])-1</f>
        <v>0</v>
      </c>
    </row>
    <row r="42" spans="1:11" x14ac:dyDescent="0.25">
      <c r="A42" s="1" t="s">
        <v>247</v>
      </c>
      <c r="B42" s="1" t="s">
        <v>248</v>
      </c>
      <c r="C42" s="1" t="s">
        <v>249</v>
      </c>
      <c r="D42" s="1">
        <f>MID(pesele[[#This Row],[PESEL]],1,2)+1900</f>
        <v>1908</v>
      </c>
      <c r="E42" s="1" t="str">
        <f>MID(pesele[[#This Row],[PESEL]],3,2)</f>
        <v>32</v>
      </c>
      <c r="F42" s="1" t="str">
        <f>MID(pesele[[#This Row],[PESEL]],6,2)</f>
        <v>10</v>
      </c>
      <c r="G42" s="7">
        <f>MID(pesele[[#This Row],[PESEL]],7,2)/1</f>
        <v>1</v>
      </c>
      <c r="H42" s="1" t="str">
        <f>IF(MOD(MID(pesele[[#This Row],[PESEL]],10,1),2)=0,"k","m")</f>
        <v>k</v>
      </c>
      <c r="I42" s="1">
        <f>IF(pesele[[#This Row],[plec]]="k",IF(RIGHT(pesele[[#This Row],[Imie]],1)="a",0,1),0)</f>
        <v>0</v>
      </c>
      <c r="J42" s="1" t="str">
        <f>pesele[[#This Row],[Nazwisko]]&amp;pesele[[#This Row],[Imie]]</f>
        <v>KotowskaMarianna</v>
      </c>
      <c r="K42" s="1">
        <f>COUNTIF(pesele[nameid],pesele[[#This Row],[nameid]])-1</f>
        <v>0</v>
      </c>
    </row>
    <row r="43" spans="1:11" x14ac:dyDescent="0.25">
      <c r="A43" s="1" t="s">
        <v>264</v>
      </c>
      <c r="B43" s="1" t="s">
        <v>265</v>
      </c>
      <c r="C43" s="1" t="s">
        <v>266</v>
      </c>
      <c r="D43" s="1">
        <f>MID(pesele[[#This Row],[PESEL]],1,2)+1900</f>
        <v>1909</v>
      </c>
      <c r="E43" s="1" t="str">
        <f>MID(pesele[[#This Row],[PESEL]],3,2)</f>
        <v>21</v>
      </c>
      <c r="F43" s="1" t="str">
        <f>MID(pesele[[#This Row],[PESEL]],6,2)</f>
        <v>30</v>
      </c>
      <c r="G43" s="7">
        <f>MID(pesele[[#This Row],[PESEL]],7,2)/1</f>
        <v>1</v>
      </c>
      <c r="H43" s="1" t="str">
        <f>IF(MOD(MID(pesele[[#This Row],[PESEL]],10,1),2)=0,"k","m")</f>
        <v>k</v>
      </c>
      <c r="I43" s="1">
        <f>IF(pesele[[#This Row],[plec]]="k",IF(RIGHT(pesele[[#This Row],[Imie]],1)="a",0,1),0)</f>
        <v>0</v>
      </c>
      <c r="J43" s="1" t="str">
        <f>pesele[[#This Row],[Nazwisko]]&amp;pesele[[#This Row],[Imie]]</f>
        <v>JazkowiecNadia</v>
      </c>
      <c r="K43" s="1">
        <f>COUNTIF(pesele[nameid],pesele[[#This Row],[nameid]])-1</f>
        <v>0</v>
      </c>
    </row>
    <row r="44" spans="1:11" x14ac:dyDescent="0.25">
      <c r="A44" s="1" t="s">
        <v>273</v>
      </c>
      <c r="B44" s="1" t="s">
        <v>274</v>
      </c>
      <c r="C44" s="1" t="s">
        <v>275</v>
      </c>
      <c r="D44" s="1">
        <f>MID(pesele[[#This Row],[PESEL]],1,2)+1900</f>
        <v>1909</v>
      </c>
      <c r="E44" s="1" t="str">
        <f>MID(pesele[[#This Row],[PESEL]],3,2)</f>
        <v>21</v>
      </c>
      <c r="F44" s="1" t="str">
        <f>MID(pesele[[#This Row],[PESEL]],6,2)</f>
        <v>50</v>
      </c>
      <c r="G44" s="7">
        <f>MID(pesele[[#This Row],[PESEL]],7,2)/1</f>
        <v>1</v>
      </c>
      <c r="H44" s="1" t="str">
        <f>IF(MOD(MID(pesele[[#This Row],[PESEL]],10,1),2)=0,"k","m")</f>
        <v>k</v>
      </c>
      <c r="I44" s="1">
        <f>IF(pesele[[#This Row],[plec]]="k",IF(RIGHT(pesele[[#This Row],[Imie]],1)="a",0,1),0)</f>
        <v>0</v>
      </c>
      <c r="J44" s="1" t="str">
        <f>pesele[[#This Row],[Nazwisko]]&amp;pesele[[#This Row],[Imie]]</f>
        <v>KilanowskaMichalina</v>
      </c>
      <c r="K44" s="1">
        <f>COUNTIF(pesele[nameid],pesele[[#This Row],[nameid]])-1</f>
        <v>0</v>
      </c>
    </row>
    <row r="45" spans="1:11" x14ac:dyDescent="0.25">
      <c r="A45" s="1" t="s">
        <v>341</v>
      </c>
      <c r="B45" s="1" t="s">
        <v>342</v>
      </c>
      <c r="C45" s="1" t="s">
        <v>108</v>
      </c>
      <c r="D45" s="1">
        <f>MID(pesele[[#This Row],[PESEL]],1,2)+1900</f>
        <v>1909</v>
      </c>
      <c r="E45" s="1" t="str">
        <f>MID(pesele[[#This Row],[PESEL]],3,2)</f>
        <v>21</v>
      </c>
      <c r="F45" s="1" t="str">
        <f>MID(pesele[[#This Row],[PESEL]],6,2)</f>
        <v>60</v>
      </c>
      <c r="G45" s="7">
        <f>MID(pesele[[#This Row],[PESEL]],7,2)/1</f>
        <v>1</v>
      </c>
      <c r="H45" s="1" t="str">
        <f>IF(MOD(MID(pesele[[#This Row],[PESEL]],10,1),2)=0,"k","m")</f>
        <v>m</v>
      </c>
      <c r="I45" s="1">
        <f>IF(pesele[[#This Row],[plec]]="k",IF(RIGHT(pesele[[#This Row],[Imie]],1)="a",0,1),0)</f>
        <v>0</v>
      </c>
      <c r="J45" s="1" t="str">
        <f>pesele[[#This Row],[Nazwisko]]&amp;pesele[[#This Row],[Imie]]</f>
        <v>KizielewiczMichal</v>
      </c>
      <c r="K45" s="1">
        <f>COUNTIF(pesele[nameid],pesele[[#This Row],[nameid]])-1</f>
        <v>0</v>
      </c>
    </row>
    <row r="46" spans="1:11" x14ac:dyDescent="0.25">
      <c r="A46" s="1" t="s">
        <v>343</v>
      </c>
      <c r="B46" s="1" t="s">
        <v>344</v>
      </c>
      <c r="C46" s="1" t="s">
        <v>345</v>
      </c>
      <c r="D46" s="1">
        <f>MID(pesele[[#This Row],[PESEL]],1,2)+1900</f>
        <v>1909</v>
      </c>
      <c r="E46" s="1" t="str">
        <f>MID(pesele[[#This Row],[PESEL]],3,2)</f>
        <v>21</v>
      </c>
      <c r="F46" s="1" t="str">
        <f>MID(pesele[[#This Row],[PESEL]],6,2)</f>
        <v>60</v>
      </c>
      <c r="G46" s="7">
        <f>MID(pesele[[#This Row],[PESEL]],7,2)/1</f>
        <v>1</v>
      </c>
      <c r="H46" s="1" t="str">
        <f>IF(MOD(MID(pesele[[#This Row],[PESEL]],10,1),2)=0,"k","m")</f>
        <v>k</v>
      </c>
      <c r="I46" s="1">
        <f>IF(pesele[[#This Row],[plec]]="k",IF(RIGHT(pesele[[#This Row],[Imie]],1)="a",0,1),0)</f>
        <v>0</v>
      </c>
      <c r="J46" s="1" t="str">
        <f>pesele[[#This Row],[Nazwisko]]&amp;pesele[[#This Row],[Imie]]</f>
        <v>KeclerMilena</v>
      </c>
      <c r="K46" s="1">
        <f>COUNTIF(pesele[nameid],pesele[[#This Row],[nameid]])-1</f>
        <v>0</v>
      </c>
    </row>
    <row r="47" spans="1:11" x14ac:dyDescent="0.25">
      <c r="A47" s="1" t="s">
        <v>346</v>
      </c>
      <c r="B47" s="1" t="s">
        <v>347</v>
      </c>
      <c r="C47" s="1" t="s">
        <v>348</v>
      </c>
      <c r="D47" s="1">
        <f>MID(pesele[[#This Row],[PESEL]],1,2)+1900</f>
        <v>1909</v>
      </c>
      <c r="E47" s="1" t="str">
        <f>MID(pesele[[#This Row],[PESEL]],3,2)</f>
        <v>21</v>
      </c>
      <c r="F47" s="1" t="str">
        <f>MID(pesele[[#This Row],[PESEL]],6,2)</f>
        <v>60</v>
      </c>
      <c r="G47" s="7">
        <f>MID(pesele[[#This Row],[PESEL]],7,2)/1</f>
        <v>1</v>
      </c>
      <c r="H47" s="1" t="str">
        <f>IF(MOD(MID(pesele[[#This Row],[PESEL]],10,1),2)=0,"k","m")</f>
        <v>k</v>
      </c>
      <c r="I47" s="1">
        <f>IF(pesele[[#This Row],[plec]]="k",IF(RIGHT(pesele[[#This Row],[Imie]],1)="a",0,1),0)</f>
        <v>0</v>
      </c>
      <c r="J47" s="1" t="str">
        <f>pesele[[#This Row],[Nazwisko]]&amp;pesele[[#This Row],[Imie]]</f>
        <v>ZochowskaAdriana</v>
      </c>
      <c r="K47" s="1">
        <f>COUNTIF(pesele[nameid],pesele[[#This Row],[nameid]])-1</f>
        <v>0</v>
      </c>
    </row>
    <row r="48" spans="1:11" x14ac:dyDescent="0.25">
      <c r="A48" s="1" t="s">
        <v>360</v>
      </c>
      <c r="B48" s="1" t="s">
        <v>361</v>
      </c>
      <c r="C48" s="1" t="s">
        <v>345</v>
      </c>
      <c r="D48" s="1">
        <f>MID(pesele[[#This Row],[PESEL]],1,2)+1900</f>
        <v>1909</v>
      </c>
      <c r="E48" s="1" t="str">
        <f>MID(pesele[[#This Row],[PESEL]],3,2)</f>
        <v>21</v>
      </c>
      <c r="F48" s="1" t="str">
        <f>MID(pesele[[#This Row],[PESEL]],6,2)</f>
        <v>80</v>
      </c>
      <c r="G48" s="7">
        <f>MID(pesele[[#This Row],[PESEL]],7,2)/1</f>
        <v>1</v>
      </c>
      <c r="H48" s="1" t="str">
        <f>IF(MOD(MID(pesele[[#This Row],[PESEL]],10,1),2)=0,"k","m")</f>
        <v>k</v>
      </c>
      <c r="I48" s="1">
        <f>IF(pesele[[#This Row],[plec]]="k",IF(RIGHT(pesele[[#This Row],[Imie]],1)="a",0,1),0)</f>
        <v>0</v>
      </c>
      <c r="J48" s="1" t="str">
        <f>pesele[[#This Row],[Nazwisko]]&amp;pesele[[#This Row],[Imie]]</f>
        <v>KatendeMilena</v>
      </c>
      <c r="K48" s="1">
        <f>COUNTIF(pesele[nameid],pesele[[#This Row],[nameid]])-1</f>
        <v>0</v>
      </c>
    </row>
    <row r="49" spans="1:11" x14ac:dyDescent="0.25">
      <c r="A49" s="1" t="s">
        <v>362</v>
      </c>
      <c r="B49" s="1" t="s">
        <v>363</v>
      </c>
      <c r="C49" s="1" t="s">
        <v>194</v>
      </c>
      <c r="D49" s="1">
        <f>MID(pesele[[#This Row],[PESEL]],1,2)+1900</f>
        <v>1909</v>
      </c>
      <c r="E49" s="1" t="str">
        <f>MID(pesele[[#This Row],[PESEL]],3,2)</f>
        <v>21</v>
      </c>
      <c r="F49" s="1" t="str">
        <f>MID(pesele[[#This Row],[PESEL]],6,2)</f>
        <v>80</v>
      </c>
      <c r="G49" s="7">
        <f>MID(pesele[[#This Row],[PESEL]],7,2)/1</f>
        <v>1</v>
      </c>
      <c r="H49" s="1" t="str">
        <f>IF(MOD(MID(pesele[[#This Row],[PESEL]],10,1),2)=0,"k","m")</f>
        <v>k</v>
      </c>
      <c r="I49" s="1">
        <f>IF(pesele[[#This Row],[plec]]="k",IF(RIGHT(pesele[[#This Row],[Imie]],1)="a",0,1),0)</f>
        <v>0</v>
      </c>
      <c r="J49" s="1" t="str">
        <f>pesele[[#This Row],[Nazwisko]]&amp;pesele[[#This Row],[Imie]]</f>
        <v>TokarzAnna</v>
      </c>
      <c r="K49" s="1">
        <f>COUNTIF(pesele[nameid],pesele[[#This Row],[nameid]])-1</f>
        <v>0</v>
      </c>
    </row>
    <row r="50" spans="1:11" x14ac:dyDescent="0.25">
      <c r="A50" s="1" t="s">
        <v>377</v>
      </c>
      <c r="B50" s="1" t="s">
        <v>378</v>
      </c>
      <c r="C50" s="1" t="s">
        <v>379</v>
      </c>
      <c r="D50" s="1">
        <f>MID(pesele[[#This Row],[PESEL]],1,2)+1900</f>
        <v>1909</v>
      </c>
      <c r="E50" s="1" t="str">
        <f>MID(pesele[[#This Row],[PESEL]],3,2)</f>
        <v>21</v>
      </c>
      <c r="F50" s="1" t="str">
        <f>MID(pesele[[#This Row],[PESEL]],6,2)</f>
        <v>00</v>
      </c>
      <c r="G50" s="7">
        <f>MID(pesele[[#This Row],[PESEL]],7,2)/1</f>
        <v>1</v>
      </c>
      <c r="H50" s="1" t="str">
        <f>IF(MOD(MID(pesele[[#This Row],[PESEL]],10,1),2)=0,"k","m")</f>
        <v>m</v>
      </c>
      <c r="I50" s="1">
        <f>IF(pesele[[#This Row],[plec]]="k",IF(RIGHT(pesele[[#This Row],[Imie]],1)="a",0,1),0)</f>
        <v>0</v>
      </c>
      <c r="J50" s="1" t="str">
        <f>pesele[[#This Row],[Nazwisko]]&amp;pesele[[#This Row],[Imie]]</f>
        <v>PaluchowskiJulian</v>
      </c>
      <c r="K50" s="1">
        <f>COUNTIF(pesele[nameid],pesele[[#This Row],[nameid]])-1</f>
        <v>0</v>
      </c>
    </row>
    <row r="51" spans="1:11" x14ac:dyDescent="0.25">
      <c r="A51" s="1" t="s">
        <v>433</v>
      </c>
      <c r="B51" s="1" t="s">
        <v>434</v>
      </c>
      <c r="C51" s="1" t="s">
        <v>147</v>
      </c>
      <c r="D51" s="1">
        <f>MID(pesele[[#This Row],[PESEL]],1,2)+1900</f>
        <v>1909</v>
      </c>
      <c r="E51" s="1" t="str">
        <f>MID(pesele[[#This Row],[PESEL]],3,2)</f>
        <v>22</v>
      </c>
      <c r="F51" s="1" t="str">
        <f>MID(pesele[[#This Row],[PESEL]],6,2)</f>
        <v>30</v>
      </c>
      <c r="G51" s="7">
        <f>MID(pesele[[#This Row],[PESEL]],7,2)/1</f>
        <v>1</v>
      </c>
      <c r="H51" s="1" t="str">
        <f>IF(MOD(MID(pesele[[#This Row],[PESEL]],10,1),2)=0,"k","m")</f>
        <v>k</v>
      </c>
      <c r="I51" s="1">
        <f>IF(pesele[[#This Row],[plec]]="k",IF(RIGHT(pesele[[#This Row],[Imie]],1)="a",0,1),0)</f>
        <v>0</v>
      </c>
      <c r="J51" s="1" t="str">
        <f>pesele[[#This Row],[Nazwisko]]&amp;pesele[[#This Row],[Imie]]</f>
        <v>KaminskaMonika</v>
      </c>
      <c r="K51" s="1">
        <f>COUNTIF(pesele[nameid],pesele[[#This Row],[nameid]])-1</f>
        <v>0</v>
      </c>
    </row>
    <row r="52" spans="1:11" x14ac:dyDescent="0.25">
      <c r="A52" s="1" t="s">
        <v>444</v>
      </c>
      <c r="B52" s="1" t="s">
        <v>445</v>
      </c>
      <c r="C52" s="1" t="s">
        <v>241</v>
      </c>
      <c r="D52" s="1">
        <f>MID(pesele[[#This Row],[PESEL]],1,2)+1900</f>
        <v>1909</v>
      </c>
      <c r="E52" s="1" t="str">
        <f>MID(pesele[[#This Row],[PESEL]],3,2)</f>
        <v>22</v>
      </c>
      <c r="F52" s="1" t="str">
        <f>MID(pesele[[#This Row],[PESEL]],6,2)</f>
        <v>60</v>
      </c>
      <c r="G52" s="7">
        <f>MID(pesele[[#This Row],[PESEL]],7,2)/1</f>
        <v>1</v>
      </c>
      <c r="H52" s="1" t="str">
        <f>IF(MOD(MID(pesele[[#This Row],[PESEL]],10,1),2)=0,"k","m")</f>
        <v>k</v>
      </c>
      <c r="I52" s="1">
        <f>IF(pesele[[#This Row],[plec]]="k",IF(RIGHT(pesele[[#This Row],[Imie]],1)="a",0,1),0)</f>
        <v>0</v>
      </c>
      <c r="J52" s="1" t="str">
        <f>pesele[[#This Row],[Nazwisko]]&amp;pesele[[#This Row],[Imie]]</f>
        <v>JanikNatalia</v>
      </c>
      <c r="K52" s="1">
        <f>COUNTIF(pesele[nameid],pesele[[#This Row],[nameid]])-1</f>
        <v>0</v>
      </c>
    </row>
    <row r="53" spans="1:11" x14ac:dyDescent="0.25">
      <c r="A53" s="1" t="s">
        <v>453</v>
      </c>
      <c r="B53" s="1" t="s">
        <v>454</v>
      </c>
      <c r="C53" s="1" t="s">
        <v>36</v>
      </c>
      <c r="D53" s="1">
        <f>MID(pesele[[#This Row],[PESEL]],1,2)+1900</f>
        <v>1909</v>
      </c>
      <c r="E53" s="1" t="str">
        <f>MID(pesele[[#This Row],[PESEL]],3,2)</f>
        <v>29</v>
      </c>
      <c r="F53" s="1" t="str">
        <f>MID(pesele[[#This Row],[PESEL]],6,2)</f>
        <v>90</v>
      </c>
      <c r="G53" s="7">
        <f>MID(pesele[[#This Row],[PESEL]],7,2)/1</f>
        <v>1</v>
      </c>
      <c r="H53" s="1" t="str">
        <f>IF(MOD(MID(pesele[[#This Row],[PESEL]],10,1),2)=0,"k","m")</f>
        <v>m</v>
      </c>
      <c r="I53" s="1">
        <f>IF(pesele[[#This Row],[plec]]="k",IF(RIGHT(pesele[[#This Row],[Imie]],1)="a",0,1),0)</f>
        <v>0</v>
      </c>
      <c r="J53" s="1" t="str">
        <f>pesele[[#This Row],[Nazwisko]]&amp;pesele[[#This Row],[Imie]]</f>
        <v>LuchowskiMaksymilian</v>
      </c>
      <c r="K53" s="1">
        <f>COUNTIF(pesele[nameid],pesele[[#This Row],[nameid]])-1</f>
        <v>0</v>
      </c>
    </row>
    <row r="54" spans="1:11" x14ac:dyDescent="0.25">
      <c r="A54" s="1" t="s">
        <v>516</v>
      </c>
      <c r="B54" s="1" t="s">
        <v>517</v>
      </c>
      <c r="C54" s="1" t="s">
        <v>11</v>
      </c>
      <c r="D54" s="1">
        <f>MID(pesele[[#This Row],[PESEL]],1,2)+1900</f>
        <v>1909</v>
      </c>
      <c r="E54" s="1" t="str">
        <f>MID(pesele[[#This Row],[PESEL]],3,2)</f>
        <v>30</v>
      </c>
      <c r="F54" s="1" t="str">
        <f>MID(pesele[[#This Row],[PESEL]],6,2)</f>
        <v>60</v>
      </c>
      <c r="G54" s="7">
        <f>MID(pesele[[#This Row],[PESEL]],7,2)/1</f>
        <v>1</v>
      </c>
      <c r="H54" s="1" t="str">
        <f>IF(MOD(MID(pesele[[#This Row],[PESEL]],10,1),2)=0,"k","m")</f>
        <v>m</v>
      </c>
      <c r="I54" s="1">
        <f>IF(pesele[[#This Row],[plec]]="k",IF(RIGHT(pesele[[#This Row],[Imie]],1)="a",0,1),0)</f>
        <v>0</v>
      </c>
      <c r="J54" s="1" t="str">
        <f>pesele[[#This Row],[Nazwisko]]&amp;pesele[[#This Row],[Imie]]</f>
        <v>LangiewiczMarcel</v>
      </c>
      <c r="K54" s="1">
        <f>COUNTIF(pesele[nameid],pesele[[#This Row],[nameid]])-1</f>
        <v>0</v>
      </c>
    </row>
    <row r="55" spans="1:11" x14ac:dyDescent="0.25">
      <c r="A55" s="1" t="s">
        <v>518</v>
      </c>
      <c r="B55" s="1" t="s">
        <v>519</v>
      </c>
      <c r="C55" s="1" t="s">
        <v>166</v>
      </c>
      <c r="D55" s="1">
        <f>MID(pesele[[#This Row],[PESEL]],1,2)+1900</f>
        <v>1909</v>
      </c>
      <c r="E55" s="1" t="str">
        <f>MID(pesele[[#This Row],[PESEL]],3,2)</f>
        <v>30</v>
      </c>
      <c r="F55" s="1" t="str">
        <f>MID(pesele[[#This Row],[PESEL]],6,2)</f>
        <v>00</v>
      </c>
      <c r="G55" s="7">
        <f>MID(pesele[[#This Row],[PESEL]],7,2)/1</f>
        <v>1</v>
      </c>
      <c r="H55" s="1" t="str">
        <f>IF(MOD(MID(pesele[[#This Row],[PESEL]],10,1),2)=0,"k","m")</f>
        <v>m</v>
      </c>
      <c r="I55" s="1">
        <f>IF(pesele[[#This Row],[plec]]="k",IF(RIGHT(pesele[[#This Row],[Imie]],1)="a",0,1),0)</f>
        <v>0</v>
      </c>
      <c r="J55" s="1" t="str">
        <f>pesele[[#This Row],[Nazwisko]]&amp;pesele[[#This Row],[Imie]]</f>
        <v>PolonskiJakub</v>
      </c>
      <c r="K55" s="1">
        <f>COUNTIF(pesele[nameid],pesele[[#This Row],[nameid]])-1</f>
        <v>0</v>
      </c>
    </row>
    <row r="56" spans="1:11" x14ac:dyDescent="0.25">
      <c r="A56" s="1" t="s">
        <v>523</v>
      </c>
      <c r="B56" s="1" t="s">
        <v>524</v>
      </c>
      <c r="C56" s="1" t="s">
        <v>73</v>
      </c>
      <c r="D56" s="1">
        <f>MID(pesele[[#This Row],[PESEL]],1,2)+1900</f>
        <v>1909</v>
      </c>
      <c r="E56" s="1" t="str">
        <f>MID(pesele[[#This Row],[PESEL]],3,2)</f>
        <v>30</v>
      </c>
      <c r="F56" s="1" t="str">
        <f>MID(pesele[[#This Row],[PESEL]],6,2)</f>
        <v>20</v>
      </c>
      <c r="G56" s="7">
        <f>MID(pesele[[#This Row],[PESEL]],7,2)/1</f>
        <v>1</v>
      </c>
      <c r="H56" s="1" t="str">
        <f>IF(MOD(MID(pesele[[#This Row],[PESEL]],10,1),2)=0,"k","m")</f>
        <v>m</v>
      </c>
      <c r="I56" s="1">
        <f>IF(pesele[[#This Row],[plec]]="k",IF(RIGHT(pesele[[#This Row],[Imie]],1)="a",0,1),0)</f>
        <v>0</v>
      </c>
      <c r="J56" s="1" t="str">
        <f>pesele[[#This Row],[Nazwisko]]&amp;pesele[[#This Row],[Imie]]</f>
        <v>DurajPiotr</v>
      </c>
      <c r="K56" s="1">
        <f>COUNTIF(pesele[nameid],pesele[[#This Row],[nameid]])-1</f>
        <v>0</v>
      </c>
    </row>
    <row r="57" spans="1:11" x14ac:dyDescent="0.25">
      <c r="A57" s="1" t="s">
        <v>541</v>
      </c>
      <c r="B57" s="1" t="s">
        <v>542</v>
      </c>
      <c r="C57" s="1" t="s">
        <v>179</v>
      </c>
      <c r="D57" s="1">
        <f>MID(pesele[[#This Row],[PESEL]],1,2)+1900</f>
        <v>1909</v>
      </c>
      <c r="E57" s="1" t="str">
        <f>MID(pesele[[#This Row],[PESEL]],3,2)</f>
        <v>30</v>
      </c>
      <c r="F57" s="1" t="str">
        <f>MID(pesele[[#This Row],[PESEL]],6,2)</f>
        <v>80</v>
      </c>
      <c r="G57" s="7">
        <f>MID(pesele[[#This Row],[PESEL]],7,2)/1</f>
        <v>1</v>
      </c>
      <c r="H57" s="1" t="str">
        <f>IF(MOD(MID(pesele[[#This Row],[PESEL]],10,1),2)=0,"k","m")</f>
        <v>k</v>
      </c>
      <c r="I57" s="1">
        <f>IF(pesele[[#This Row],[plec]]="k",IF(RIGHT(pesele[[#This Row],[Imie]],1)="a",0,1),0)</f>
        <v>0</v>
      </c>
      <c r="J57" s="1" t="str">
        <f>pesele[[#This Row],[Nazwisko]]&amp;pesele[[#This Row],[Imie]]</f>
        <v>GosiewskaPaulina</v>
      </c>
      <c r="K57" s="1">
        <f>COUNTIF(pesele[nameid],pesele[[#This Row],[nameid]])-1</f>
        <v>0</v>
      </c>
    </row>
    <row r="58" spans="1:11" x14ac:dyDescent="0.25">
      <c r="A58" s="1" t="s">
        <v>597</v>
      </c>
      <c r="B58" s="1" t="s">
        <v>598</v>
      </c>
      <c r="C58" s="1" t="s">
        <v>17</v>
      </c>
      <c r="D58" s="1">
        <f>MID(pesele[[#This Row],[PESEL]],1,2)+1900</f>
        <v>1909</v>
      </c>
      <c r="E58" s="1" t="str">
        <f>MID(pesele[[#This Row],[PESEL]],3,2)</f>
        <v>31</v>
      </c>
      <c r="F58" s="1" t="str">
        <f>MID(pesele[[#This Row],[PESEL]],6,2)</f>
        <v>90</v>
      </c>
      <c r="G58" s="7">
        <f>MID(pesele[[#This Row],[PESEL]],7,2)/1</f>
        <v>1</v>
      </c>
      <c r="H58" s="1" t="str">
        <f>IF(MOD(MID(pesele[[#This Row],[PESEL]],10,1),2)=0,"k","m")</f>
        <v>m</v>
      </c>
      <c r="I58" s="1">
        <f>IF(pesele[[#This Row],[plec]]="k",IF(RIGHT(pesele[[#This Row],[Imie]],1)="a",0,1),0)</f>
        <v>0</v>
      </c>
      <c r="J58" s="1" t="str">
        <f>pesele[[#This Row],[Nazwisko]]&amp;pesele[[#This Row],[Imie]]</f>
        <v>KrosnowskiMateusz</v>
      </c>
      <c r="K58" s="1">
        <f>COUNTIF(pesele[nameid],pesele[[#This Row],[nameid]])-1</f>
        <v>0</v>
      </c>
    </row>
    <row r="59" spans="1:11" x14ac:dyDescent="0.25">
      <c r="A59" s="1" t="s">
        <v>634</v>
      </c>
      <c r="B59" s="1" t="s">
        <v>635</v>
      </c>
      <c r="C59" s="1" t="s">
        <v>194</v>
      </c>
      <c r="D59" s="1">
        <f>MID(pesele[[#This Row],[PESEL]],1,2)+1900</f>
        <v>1909</v>
      </c>
      <c r="E59" s="1" t="str">
        <f>MID(pesele[[#This Row],[PESEL]],3,2)</f>
        <v>31</v>
      </c>
      <c r="F59" s="1" t="str">
        <f>MID(pesele[[#This Row],[PESEL]],6,2)</f>
        <v>60</v>
      </c>
      <c r="G59" s="7">
        <f>MID(pesele[[#This Row],[PESEL]],7,2)/1</f>
        <v>1</v>
      </c>
      <c r="H59" s="1" t="str">
        <f>IF(MOD(MID(pesele[[#This Row],[PESEL]],10,1),2)=0,"k","m")</f>
        <v>k</v>
      </c>
      <c r="I59" s="1">
        <f>IF(pesele[[#This Row],[plec]]="k",IF(RIGHT(pesele[[#This Row],[Imie]],1)="a",0,1),0)</f>
        <v>0</v>
      </c>
      <c r="J59" s="1" t="str">
        <f>pesele[[#This Row],[Nazwisko]]&amp;pesele[[#This Row],[Imie]]</f>
        <v>TomanekAnna</v>
      </c>
      <c r="K59" s="1">
        <f>COUNTIF(pesele[nameid],pesele[[#This Row],[nameid]])-1</f>
        <v>0</v>
      </c>
    </row>
    <row r="60" spans="1:11" x14ac:dyDescent="0.25">
      <c r="A60" s="1" t="s">
        <v>636</v>
      </c>
      <c r="B60" s="1" t="s">
        <v>637</v>
      </c>
      <c r="C60" s="1" t="s">
        <v>382</v>
      </c>
      <c r="D60" s="1">
        <f>MID(pesele[[#This Row],[PESEL]],1,2)+1900</f>
        <v>1909</v>
      </c>
      <c r="E60" s="1" t="str">
        <f>MID(pesele[[#This Row],[PESEL]],3,2)</f>
        <v>31</v>
      </c>
      <c r="F60" s="1" t="str">
        <f>MID(pesele[[#This Row],[PESEL]],6,2)</f>
        <v>60</v>
      </c>
      <c r="G60" s="7">
        <f>MID(pesele[[#This Row],[PESEL]],7,2)/1</f>
        <v>1</v>
      </c>
      <c r="H60" s="1" t="str">
        <f>IF(MOD(MID(pesele[[#This Row],[PESEL]],10,1),2)=0,"k","m")</f>
        <v>k</v>
      </c>
      <c r="I60" s="1">
        <f>IF(pesele[[#This Row],[plec]]="k",IF(RIGHT(pesele[[#This Row],[Imie]],1)="a",0,1),0)</f>
        <v>0</v>
      </c>
      <c r="J60" s="1" t="str">
        <f>pesele[[#This Row],[Nazwisko]]&amp;pesele[[#This Row],[Imie]]</f>
        <v>PawlowiczKarolina</v>
      </c>
      <c r="K60" s="1">
        <f>COUNTIF(pesele[nameid],pesele[[#This Row],[nameid]])-1</f>
        <v>0</v>
      </c>
    </row>
    <row r="61" spans="1:11" x14ac:dyDescent="0.25">
      <c r="A61" s="1" t="s">
        <v>638</v>
      </c>
      <c r="B61" s="1" t="s">
        <v>639</v>
      </c>
      <c r="C61" s="1" t="s">
        <v>640</v>
      </c>
      <c r="D61" s="1">
        <f>MID(pesele[[#This Row],[PESEL]],1,2)+1900</f>
        <v>1909</v>
      </c>
      <c r="E61" s="1" t="str">
        <f>MID(pesele[[#This Row],[PESEL]],3,2)</f>
        <v>31</v>
      </c>
      <c r="F61" s="1" t="str">
        <f>MID(pesele[[#This Row],[PESEL]],6,2)</f>
        <v>70</v>
      </c>
      <c r="G61" s="7">
        <f>MID(pesele[[#This Row],[PESEL]],7,2)/1</f>
        <v>1</v>
      </c>
      <c r="H61" s="1" t="str">
        <f>IF(MOD(MID(pesele[[#This Row],[PESEL]],10,1),2)=0,"k","m")</f>
        <v>m</v>
      </c>
      <c r="I61" s="1">
        <f>IF(pesele[[#This Row],[plec]]="k",IF(RIGHT(pesele[[#This Row],[Imie]],1)="a",0,1),0)</f>
        <v>0</v>
      </c>
      <c r="J61" s="1" t="str">
        <f>pesele[[#This Row],[Nazwisko]]&amp;pesele[[#This Row],[Imie]]</f>
        <v>SzwastDaniel</v>
      </c>
      <c r="K61" s="1">
        <f>COUNTIF(pesele[nameid],pesele[[#This Row],[nameid]])-1</f>
        <v>0</v>
      </c>
    </row>
    <row r="62" spans="1:11" x14ac:dyDescent="0.25">
      <c r="A62" s="1" t="s">
        <v>664</v>
      </c>
      <c r="B62" s="1" t="s">
        <v>665</v>
      </c>
      <c r="C62" s="1" t="s">
        <v>666</v>
      </c>
      <c r="D62" s="1">
        <f>MID(pesele[[#This Row],[PESEL]],1,2)+1900</f>
        <v>1909</v>
      </c>
      <c r="E62" s="1" t="str">
        <f>MID(pesele[[#This Row],[PESEL]],3,2)</f>
        <v>31</v>
      </c>
      <c r="F62" s="1" t="str">
        <f>MID(pesele[[#This Row],[PESEL]],6,2)</f>
        <v>20</v>
      </c>
      <c r="G62" s="7">
        <f>MID(pesele[[#This Row],[PESEL]],7,2)/1</f>
        <v>1</v>
      </c>
      <c r="H62" s="1" t="str">
        <f>IF(MOD(MID(pesele[[#This Row],[PESEL]],10,1),2)=0,"k","m")</f>
        <v>m</v>
      </c>
      <c r="I62" s="1">
        <f>IF(pesele[[#This Row],[plec]]="k",IF(RIGHT(pesele[[#This Row],[Imie]],1)="a",0,1),0)</f>
        <v>0</v>
      </c>
      <c r="J62" s="1" t="str">
        <f>pesele[[#This Row],[Nazwisko]]&amp;pesele[[#This Row],[Imie]]</f>
        <v>BilmonTymoteusz</v>
      </c>
      <c r="K62" s="1">
        <f>COUNTIF(pesele[nameid],pesele[[#This Row],[nameid]])-1</f>
        <v>0</v>
      </c>
    </row>
    <row r="63" spans="1:11" x14ac:dyDescent="0.25">
      <c r="A63" s="1" t="s">
        <v>708</v>
      </c>
      <c r="B63" s="1" t="s">
        <v>709</v>
      </c>
      <c r="C63" s="1" t="s">
        <v>246</v>
      </c>
      <c r="D63" s="1">
        <f>MID(pesele[[#This Row],[PESEL]],1,2)+1900</f>
        <v>1909</v>
      </c>
      <c r="E63" s="1" t="str">
        <f>MID(pesele[[#This Row],[PESEL]],3,2)</f>
        <v>32</v>
      </c>
      <c r="F63" s="1" t="str">
        <f>MID(pesele[[#This Row],[PESEL]],6,2)</f>
        <v>40</v>
      </c>
      <c r="G63" s="7">
        <f>MID(pesele[[#This Row],[PESEL]],7,2)/1</f>
        <v>1</v>
      </c>
      <c r="H63" s="1" t="str">
        <f>IF(MOD(MID(pesele[[#This Row],[PESEL]],10,1),2)=0,"k","m")</f>
        <v>m</v>
      </c>
      <c r="I63" s="1">
        <f>IF(pesele[[#This Row],[plec]]="k",IF(RIGHT(pesele[[#This Row],[Imie]],1)="a",0,1),0)</f>
        <v>0</v>
      </c>
      <c r="J63" s="1" t="str">
        <f>pesele[[#This Row],[Nazwisko]]&amp;pesele[[#This Row],[Imie]]</f>
        <v>DolnySebastian</v>
      </c>
      <c r="K63" s="1">
        <f>COUNTIF(pesele[nameid],pesele[[#This Row],[nameid]])-1</f>
        <v>0</v>
      </c>
    </row>
    <row r="64" spans="1:11" x14ac:dyDescent="0.25">
      <c r="A64" s="1" t="s">
        <v>737</v>
      </c>
      <c r="B64" s="1" t="s">
        <v>738</v>
      </c>
      <c r="C64" s="1" t="s">
        <v>194</v>
      </c>
      <c r="D64" s="1">
        <f>MID(pesele[[#This Row],[PESEL]],1,2)+1900</f>
        <v>1909</v>
      </c>
      <c r="E64" s="1" t="str">
        <f>MID(pesele[[#This Row],[PESEL]],3,2)</f>
        <v>32</v>
      </c>
      <c r="F64" s="1" t="str">
        <f>MID(pesele[[#This Row],[PESEL]],6,2)</f>
        <v>30</v>
      </c>
      <c r="G64" s="7">
        <f>MID(pesele[[#This Row],[PESEL]],7,2)/1</f>
        <v>1</v>
      </c>
      <c r="H64" s="1" t="str">
        <f>IF(MOD(MID(pesele[[#This Row],[PESEL]],10,1),2)=0,"k","m")</f>
        <v>k</v>
      </c>
      <c r="I64" s="1">
        <f>IF(pesele[[#This Row],[plec]]="k",IF(RIGHT(pesele[[#This Row],[Imie]],1)="a",0,1),0)</f>
        <v>0</v>
      </c>
      <c r="J64" s="1" t="str">
        <f>pesele[[#This Row],[Nazwisko]]&amp;pesele[[#This Row],[Imie]]</f>
        <v>TrochaAnna</v>
      </c>
      <c r="K64" s="1">
        <f>COUNTIF(pesele[nameid],pesele[[#This Row],[nameid]])-1</f>
        <v>0</v>
      </c>
    </row>
    <row r="65" spans="1:11" x14ac:dyDescent="0.25">
      <c r="A65" s="1" t="s">
        <v>741</v>
      </c>
      <c r="B65" s="1" t="s">
        <v>742</v>
      </c>
      <c r="C65" s="1" t="s">
        <v>89</v>
      </c>
      <c r="D65" s="1">
        <f>MID(pesele[[#This Row],[PESEL]],1,2)+1900</f>
        <v>1909</v>
      </c>
      <c r="E65" s="1" t="str">
        <f>MID(pesele[[#This Row],[PESEL]],3,2)</f>
        <v>32</v>
      </c>
      <c r="F65" s="1" t="str">
        <f>MID(pesele[[#This Row],[PESEL]],6,2)</f>
        <v>40</v>
      </c>
      <c r="G65" s="7">
        <f>MID(pesele[[#This Row],[PESEL]],7,2)/1</f>
        <v>1</v>
      </c>
      <c r="H65" s="1" t="str">
        <f>IF(MOD(MID(pesele[[#This Row],[PESEL]],10,1),2)=0,"k","m")</f>
        <v>k</v>
      </c>
      <c r="I65" s="1">
        <f>IF(pesele[[#This Row],[plec]]="k",IF(RIGHT(pesele[[#This Row],[Imie]],1)="a",0,1),0)</f>
        <v>0</v>
      </c>
      <c r="J65" s="1" t="str">
        <f>pesele[[#This Row],[Nazwisko]]&amp;pesele[[#This Row],[Imie]]</f>
        <v>KrupopMaja</v>
      </c>
      <c r="K65" s="1">
        <f>COUNTIF(pesele[nameid],pesele[[#This Row],[nameid]])-1</f>
        <v>0</v>
      </c>
    </row>
    <row r="66" spans="1:11" x14ac:dyDescent="0.25">
      <c r="A66" s="1" t="s">
        <v>745</v>
      </c>
      <c r="B66" s="1" t="s">
        <v>746</v>
      </c>
      <c r="C66" s="1" t="s">
        <v>345</v>
      </c>
      <c r="D66" s="1">
        <f>MID(pesele[[#This Row],[PESEL]],1,2)+1900</f>
        <v>1909</v>
      </c>
      <c r="E66" s="1" t="str">
        <f>MID(pesele[[#This Row],[PESEL]],3,2)</f>
        <v>32</v>
      </c>
      <c r="F66" s="1" t="str">
        <f>MID(pesele[[#This Row],[PESEL]],6,2)</f>
        <v>50</v>
      </c>
      <c r="G66" s="7">
        <f>MID(pesele[[#This Row],[PESEL]],7,2)/1</f>
        <v>1</v>
      </c>
      <c r="H66" s="1" t="str">
        <f>IF(MOD(MID(pesele[[#This Row],[PESEL]],10,1),2)=0,"k","m")</f>
        <v>k</v>
      </c>
      <c r="I66" s="1">
        <f>IF(pesele[[#This Row],[plec]]="k",IF(RIGHT(pesele[[#This Row],[Imie]],1)="a",0,1),0)</f>
        <v>0</v>
      </c>
      <c r="J66" s="1" t="str">
        <f>pesele[[#This Row],[Nazwisko]]&amp;pesele[[#This Row],[Imie]]</f>
        <v>KempkaMilena</v>
      </c>
      <c r="K66" s="1">
        <f>COUNTIF(pesele[nameid],pesele[[#This Row],[nameid]])-1</f>
        <v>0</v>
      </c>
    </row>
    <row r="67" spans="1:11" x14ac:dyDescent="0.25">
      <c r="A67" s="1" t="s">
        <v>783</v>
      </c>
      <c r="B67" s="1" t="s">
        <v>784</v>
      </c>
      <c r="C67" s="1" t="s">
        <v>202</v>
      </c>
      <c r="D67" s="1">
        <f>MID(pesele[[#This Row],[PESEL]],1,2)+1900</f>
        <v>1909</v>
      </c>
      <c r="E67" s="1" t="str">
        <f>MID(pesele[[#This Row],[PESEL]],3,2)</f>
        <v>32</v>
      </c>
      <c r="F67" s="1" t="str">
        <f>MID(pesele[[#This Row],[PESEL]],6,2)</f>
        <v>50</v>
      </c>
      <c r="G67" s="7">
        <f>MID(pesele[[#This Row],[PESEL]],7,2)/1</f>
        <v>1</v>
      </c>
      <c r="H67" s="1" t="str">
        <f>IF(MOD(MID(pesele[[#This Row],[PESEL]],10,1),2)=0,"k","m")</f>
        <v>m</v>
      </c>
      <c r="I67" s="1">
        <f>IF(pesele[[#This Row],[plec]]="k",IF(RIGHT(pesele[[#This Row],[Imie]],1)="a",0,1),0)</f>
        <v>0</v>
      </c>
      <c r="J67" s="1" t="str">
        <f>pesele[[#This Row],[Nazwisko]]&amp;pesele[[#This Row],[Imie]]</f>
        <v>TusinskiBartosz</v>
      </c>
      <c r="K67" s="1">
        <f>COUNTIF(pesele[nameid],pesele[[#This Row],[nameid]])-1</f>
        <v>0</v>
      </c>
    </row>
    <row r="68" spans="1:11" x14ac:dyDescent="0.25">
      <c r="A68" s="1" t="s">
        <v>895</v>
      </c>
      <c r="B68" s="1" t="s">
        <v>896</v>
      </c>
      <c r="C68" s="1" t="s">
        <v>8</v>
      </c>
      <c r="D68" s="1">
        <f>MID(pesele[[#This Row],[PESEL]],1,2)+1900</f>
        <v>1964</v>
      </c>
      <c r="E68" s="1" t="str">
        <f>MID(pesele[[#This Row],[PESEL]],3,2)</f>
        <v>02</v>
      </c>
      <c r="F68" s="1" t="str">
        <f>MID(pesele[[#This Row],[PESEL]],6,2)</f>
        <v>30</v>
      </c>
      <c r="G68" s="7">
        <f>MID(pesele[[#This Row],[PESEL]],7,2)/1</f>
        <v>1</v>
      </c>
      <c r="H68" s="1" t="str">
        <f>IF(MOD(MID(pesele[[#This Row],[PESEL]],10,1),2)=0,"k","m")</f>
        <v>m</v>
      </c>
      <c r="I68" s="1">
        <f>IF(pesele[[#This Row],[plec]]="k",IF(RIGHT(pesele[[#This Row],[Imie]],1)="a",0,1),0)</f>
        <v>0</v>
      </c>
      <c r="J68" s="1" t="str">
        <f>pesele[[#This Row],[Nazwisko]]&amp;pesele[[#This Row],[Imie]]</f>
        <v>JakubowskiNikodem</v>
      </c>
      <c r="K68" s="1">
        <f>COUNTIF(pesele[nameid],pesele[[#This Row],[nameid]])-1</f>
        <v>0</v>
      </c>
    </row>
    <row r="69" spans="1:11" x14ac:dyDescent="0.25">
      <c r="A69" s="1" t="s">
        <v>1055</v>
      </c>
      <c r="B69" s="1" t="s">
        <v>1056</v>
      </c>
      <c r="C69" s="1" t="s">
        <v>70</v>
      </c>
      <c r="D69" s="1">
        <f>MID(pesele[[#This Row],[PESEL]],1,2)+1900</f>
        <v>1988</v>
      </c>
      <c r="E69" s="1" t="str">
        <f>MID(pesele[[#This Row],[PESEL]],3,2)</f>
        <v>08</v>
      </c>
      <c r="F69" s="1" t="str">
        <f>MID(pesele[[#This Row],[PESEL]],6,2)</f>
        <v>60</v>
      </c>
      <c r="G69" s="7">
        <f>MID(pesele[[#This Row],[PESEL]],7,2)/1</f>
        <v>1</v>
      </c>
      <c r="H69" s="1" t="str">
        <f>IF(MOD(MID(pesele[[#This Row],[PESEL]],10,1),2)=0,"k","m")</f>
        <v>k</v>
      </c>
      <c r="I69" s="1">
        <f>IF(pesele[[#This Row],[plec]]="k",IF(RIGHT(pesele[[#This Row],[Imie]],1)="a",0,1),0)</f>
        <v>0</v>
      </c>
      <c r="J69" s="1" t="str">
        <f>pesele[[#This Row],[Nazwisko]]&amp;pesele[[#This Row],[Imie]]</f>
        <v>GrzedzielskaNina</v>
      </c>
      <c r="K69" s="1">
        <f>COUNTIF(pesele[nameid],pesele[[#This Row],[nameid]])-1</f>
        <v>0</v>
      </c>
    </row>
    <row r="70" spans="1:11" x14ac:dyDescent="0.25">
      <c r="A70" s="1" t="s">
        <v>18</v>
      </c>
      <c r="B70" s="1" t="s">
        <v>19</v>
      </c>
      <c r="C70" s="1" t="s">
        <v>20</v>
      </c>
      <c r="D70" s="1">
        <f>MID(pesele[[#This Row],[PESEL]],1,2)+1900</f>
        <v>1908</v>
      </c>
      <c r="E70" s="1" t="str">
        <f>MID(pesele[[#This Row],[PESEL]],3,2)</f>
        <v>25</v>
      </c>
      <c r="F70" s="1" t="str">
        <f>MID(pesele[[#This Row],[PESEL]],6,2)</f>
        <v>20</v>
      </c>
      <c r="G70" s="7">
        <f>MID(pesele[[#This Row],[PESEL]],7,2)/1</f>
        <v>2</v>
      </c>
      <c r="H70" s="1" t="str">
        <f>IF(MOD(MID(pesele[[#This Row],[PESEL]],10,1),2)=0,"k","m")</f>
        <v>m</v>
      </c>
      <c r="I70" s="1">
        <f>IF(pesele[[#This Row],[plec]]="k",IF(RIGHT(pesele[[#This Row],[Imie]],1)="a",0,1),0)</f>
        <v>0</v>
      </c>
      <c r="J70" s="1" t="str">
        <f>pesele[[#This Row],[Nazwisko]]&amp;pesele[[#This Row],[Imie]]</f>
        <v>GibasPatryk</v>
      </c>
      <c r="K70" s="1">
        <f>COUNTIF(pesele[nameid],pesele[[#This Row],[nameid]])-1</f>
        <v>0</v>
      </c>
    </row>
    <row r="71" spans="1:11" x14ac:dyDescent="0.25">
      <c r="A71" s="1" t="s">
        <v>21</v>
      </c>
      <c r="B71" s="1" t="s">
        <v>22</v>
      </c>
      <c r="C71" s="1" t="s">
        <v>8</v>
      </c>
      <c r="D71" s="1">
        <f>MID(pesele[[#This Row],[PESEL]],1,2)+1900</f>
        <v>1908</v>
      </c>
      <c r="E71" s="1" t="str">
        <f>MID(pesele[[#This Row],[PESEL]],3,2)</f>
        <v>26</v>
      </c>
      <c r="F71" s="1" t="str">
        <f>MID(pesele[[#This Row],[PESEL]],6,2)</f>
        <v>30</v>
      </c>
      <c r="G71" s="7">
        <f>MID(pesele[[#This Row],[PESEL]],7,2)/1</f>
        <v>2</v>
      </c>
      <c r="H71" s="1" t="str">
        <f>IF(MOD(MID(pesele[[#This Row],[PESEL]],10,1),2)=0,"k","m")</f>
        <v>m</v>
      </c>
      <c r="I71" s="1">
        <f>IF(pesele[[#This Row],[plec]]="k",IF(RIGHT(pesele[[#This Row],[Imie]],1)="a",0,1),0)</f>
        <v>0</v>
      </c>
      <c r="J71" s="1" t="str">
        <f>pesele[[#This Row],[Nazwisko]]&amp;pesele[[#This Row],[Imie]]</f>
        <v>JamaNikodem</v>
      </c>
      <c r="K71" s="1">
        <f>COUNTIF(pesele[nameid],pesele[[#This Row],[nameid]])-1</f>
        <v>0</v>
      </c>
    </row>
    <row r="72" spans="1:11" x14ac:dyDescent="0.25">
      <c r="A72" s="1" t="s">
        <v>103</v>
      </c>
      <c r="B72" s="1" t="s">
        <v>104</v>
      </c>
      <c r="C72" s="1" t="s">
        <v>105</v>
      </c>
      <c r="D72" s="1">
        <f>MID(pesele[[#This Row],[PESEL]],1,2)+1900</f>
        <v>1908</v>
      </c>
      <c r="E72" s="1" t="str">
        <f>MID(pesele[[#This Row],[PESEL]],3,2)</f>
        <v>29</v>
      </c>
      <c r="F72" s="1" t="str">
        <f>MID(pesele[[#This Row],[PESEL]],6,2)</f>
        <v>40</v>
      </c>
      <c r="G72" s="7">
        <f>MID(pesele[[#This Row],[PESEL]],7,2)/1</f>
        <v>2</v>
      </c>
      <c r="H72" s="1" t="str">
        <f>IF(MOD(MID(pesele[[#This Row],[PESEL]],10,1),2)=0,"k","m")</f>
        <v>m</v>
      </c>
      <c r="I72" s="1">
        <f>IF(pesele[[#This Row],[plec]]="k",IF(RIGHT(pesele[[#This Row],[Imie]],1)="a",0,1),0)</f>
        <v>0</v>
      </c>
      <c r="J72" s="1" t="str">
        <f>pesele[[#This Row],[Nazwisko]]&amp;pesele[[#This Row],[Imie]]</f>
        <v>OlczakKacper</v>
      </c>
      <c r="K72" s="1">
        <f>COUNTIF(pesele[nameid],pesele[[#This Row],[nameid]])-1</f>
        <v>0</v>
      </c>
    </row>
    <row r="73" spans="1:11" x14ac:dyDescent="0.25">
      <c r="A73" s="1" t="s">
        <v>106</v>
      </c>
      <c r="B73" s="1" t="s">
        <v>107</v>
      </c>
      <c r="C73" s="1" t="s">
        <v>108</v>
      </c>
      <c r="D73" s="1">
        <f>MID(pesele[[#This Row],[PESEL]],1,2)+1900</f>
        <v>1908</v>
      </c>
      <c r="E73" s="1" t="str">
        <f>MID(pesele[[#This Row],[PESEL]],3,2)</f>
        <v>29</v>
      </c>
      <c r="F73" s="1" t="str">
        <f>MID(pesele[[#This Row],[PESEL]],6,2)</f>
        <v>40</v>
      </c>
      <c r="G73" s="7">
        <f>MID(pesele[[#This Row],[PESEL]],7,2)/1</f>
        <v>2</v>
      </c>
      <c r="H73" s="1" t="str">
        <f>IF(MOD(MID(pesele[[#This Row],[PESEL]],10,1),2)=0,"k","m")</f>
        <v>m</v>
      </c>
      <c r="I73" s="1">
        <f>IF(pesele[[#This Row],[plec]]="k",IF(RIGHT(pesele[[#This Row],[Imie]],1)="a",0,1),0)</f>
        <v>0</v>
      </c>
      <c r="J73" s="1" t="str">
        <f>pesele[[#This Row],[Nazwisko]]&amp;pesele[[#This Row],[Imie]]</f>
        <v>KaminskiMichal</v>
      </c>
      <c r="K73" s="1">
        <f>COUNTIF(pesele[nameid],pesele[[#This Row],[nameid]])-1</f>
        <v>0</v>
      </c>
    </row>
    <row r="74" spans="1:11" x14ac:dyDescent="0.25">
      <c r="A74" s="1" t="s">
        <v>134</v>
      </c>
      <c r="B74" s="1" t="s">
        <v>135</v>
      </c>
      <c r="C74" s="1" t="s">
        <v>8</v>
      </c>
      <c r="D74" s="1">
        <f>MID(pesele[[#This Row],[PESEL]],1,2)+1900</f>
        <v>1908</v>
      </c>
      <c r="E74" s="1" t="str">
        <f>MID(pesele[[#This Row],[PESEL]],3,2)</f>
        <v>30</v>
      </c>
      <c r="F74" s="1" t="str">
        <f>MID(pesele[[#This Row],[PESEL]],6,2)</f>
        <v>50</v>
      </c>
      <c r="G74" s="7">
        <f>MID(pesele[[#This Row],[PESEL]],7,2)/1</f>
        <v>2</v>
      </c>
      <c r="H74" s="1" t="str">
        <f>IF(MOD(MID(pesele[[#This Row],[PESEL]],10,1),2)=0,"k","m")</f>
        <v>m</v>
      </c>
      <c r="I74" s="1">
        <f>IF(pesele[[#This Row],[plec]]="k",IF(RIGHT(pesele[[#This Row],[Imie]],1)="a",0,1),0)</f>
        <v>0</v>
      </c>
      <c r="J74" s="1" t="str">
        <f>pesele[[#This Row],[Nazwisko]]&amp;pesele[[#This Row],[Imie]]</f>
        <v>JaglowskiNikodem</v>
      </c>
      <c r="K74" s="1">
        <f>COUNTIF(pesele[nameid],pesele[[#This Row],[nameid]])-1</f>
        <v>0</v>
      </c>
    </row>
    <row r="75" spans="1:11" x14ac:dyDescent="0.25">
      <c r="A75" s="1" t="s">
        <v>140</v>
      </c>
      <c r="B75" s="1" t="s">
        <v>141</v>
      </c>
      <c r="C75" s="1" t="s">
        <v>142</v>
      </c>
      <c r="D75" s="1">
        <f>MID(pesele[[#This Row],[PESEL]],1,2)+1900</f>
        <v>1908</v>
      </c>
      <c r="E75" s="1" t="str">
        <f>MID(pesele[[#This Row],[PESEL]],3,2)</f>
        <v>30</v>
      </c>
      <c r="F75" s="1" t="str">
        <f>MID(pesele[[#This Row],[PESEL]],6,2)</f>
        <v>40</v>
      </c>
      <c r="G75" s="7">
        <f>MID(pesele[[#This Row],[PESEL]],7,2)/1</f>
        <v>2</v>
      </c>
      <c r="H75" s="1" t="str">
        <f>IF(MOD(MID(pesele[[#This Row],[PESEL]],10,1),2)=0,"k","m")</f>
        <v>k</v>
      </c>
      <c r="I75" s="1">
        <f>IF(pesele[[#This Row],[plec]]="k",IF(RIGHT(pesele[[#This Row],[Imie]],1)="a",0,1),0)</f>
        <v>0</v>
      </c>
      <c r="J75" s="1" t="str">
        <f>pesele[[#This Row],[Nazwisko]]&amp;pesele[[#This Row],[Imie]]</f>
        <v>ObarowskaKornelia</v>
      </c>
      <c r="K75" s="1">
        <f>COUNTIF(pesele[nameid],pesele[[#This Row],[nameid]])-1</f>
        <v>0</v>
      </c>
    </row>
    <row r="76" spans="1:11" x14ac:dyDescent="0.25">
      <c r="A76" s="1" t="s">
        <v>143</v>
      </c>
      <c r="B76" s="1" t="s">
        <v>144</v>
      </c>
      <c r="C76" s="1" t="s">
        <v>86</v>
      </c>
      <c r="D76" s="1">
        <f>MID(pesele[[#This Row],[PESEL]],1,2)+1900</f>
        <v>1908</v>
      </c>
      <c r="E76" s="1" t="str">
        <f>MID(pesele[[#This Row],[PESEL]],3,2)</f>
        <v>30</v>
      </c>
      <c r="F76" s="1" t="str">
        <f>MID(pesele[[#This Row],[PESEL]],6,2)</f>
        <v>70</v>
      </c>
      <c r="G76" s="7">
        <f>MID(pesele[[#This Row],[PESEL]],7,2)/1</f>
        <v>2</v>
      </c>
      <c r="H76" s="1" t="str">
        <f>IF(MOD(MID(pesele[[#This Row],[PESEL]],10,1),2)=0,"k","m")</f>
        <v>k</v>
      </c>
      <c r="I76" s="1">
        <f>IF(pesele[[#This Row],[plec]]="k",IF(RIGHT(pesele[[#This Row],[Imie]],1)="a",0,1),0)</f>
        <v>0</v>
      </c>
      <c r="J76" s="1" t="str">
        <f>pesele[[#This Row],[Nazwisko]]&amp;pesele[[#This Row],[Imie]]</f>
        <v>BaranowskaZuzanna</v>
      </c>
      <c r="K76" s="1">
        <f>COUNTIF(pesele[nameid],pesele[[#This Row],[nameid]])-1</f>
        <v>0</v>
      </c>
    </row>
    <row r="77" spans="1:11" x14ac:dyDescent="0.25">
      <c r="A77" s="1" t="s">
        <v>152</v>
      </c>
      <c r="B77" s="1" t="s">
        <v>153</v>
      </c>
      <c r="C77" s="1" t="s">
        <v>111</v>
      </c>
      <c r="D77" s="1">
        <f>MID(pesele[[#This Row],[PESEL]],1,2)+1900</f>
        <v>1908</v>
      </c>
      <c r="E77" s="1" t="str">
        <f>MID(pesele[[#This Row],[PESEL]],3,2)</f>
        <v>31</v>
      </c>
      <c r="F77" s="1" t="str">
        <f>MID(pesele[[#This Row],[PESEL]],6,2)</f>
        <v>20</v>
      </c>
      <c r="G77" s="7">
        <f>MID(pesele[[#This Row],[PESEL]],7,2)/1</f>
        <v>2</v>
      </c>
      <c r="H77" s="1" t="str">
        <f>IF(MOD(MID(pesele[[#This Row],[PESEL]],10,1),2)=0,"k","m")</f>
        <v>k</v>
      </c>
      <c r="I77" s="1">
        <f>IF(pesele[[#This Row],[plec]]="k",IF(RIGHT(pesele[[#This Row],[Imie]],1)="a",0,1),0)</f>
        <v>0</v>
      </c>
      <c r="J77" s="1" t="str">
        <f>pesele[[#This Row],[Nazwisko]]&amp;pesele[[#This Row],[Imie]]</f>
        <v>WojcickaAlicja</v>
      </c>
      <c r="K77" s="1">
        <f>COUNTIF(pesele[nameid],pesele[[#This Row],[nameid]])-1</f>
        <v>0</v>
      </c>
    </row>
    <row r="78" spans="1:11" x14ac:dyDescent="0.25">
      <c r="A78" s="1" t="s">
        <v>212</v>
      </c>
      <c r="B78" s="1" t="s">
        <v>213</v>
      </c>
      <c r="C78" s="1" t="s">
        <v>214</v>
      </c>
      <c r="D78" s="1">
        <f>MID(pesele[[#This Row],[PESEL]],1,2)+1900</f>
        <v>1908</v>
      </c>
      <c r="E78" s="1" t="str">
        <f>MID(pesele[[#This Row],[PESEL]],3,2)</f>
        <v>32</v>
      </c>
      <c r="F78" s="1" t="str">
        <f>MID(pesele[[#This Row],[PESEL]],6,2)</f>
        <v>20</v>
      </c>
      <c r="G78" s="7">
        <f>MID(pesele[[#This Row],[PESEL]],7,2)/1</f>
        <v>2</v>
      </c>
      <c r="H78" s="1" t="str">
        <f>IF(MOD(MID(pesele[[#This Row],[PESEL]],10,1),2)=0,"k","m")</f>
        <v>k</v>
      </c>
      <c r="I78" s="1">
        <f>IF(pesele[[#This Row],[plec]]="k",IF(RIGHT(pesele[[#This Row],[Imie]],1)="a",0,1),0)</f>
        <v>0</v>
      </c>
      <c r="J78" s="1" t="str">
        <f>pesele[[#This Row],[Nazwisko]]&amp;pesele[[#This Row],[Imie]]</f>
        <v>KorbusMarta</v>
      </c>
      <c r="K78" s="1">
        <f>COUNTIF(pesele[nameid],pesele[[#This Row],[nameid]])-1</f>
        <v>0</v>
      </c>
    </row>
    <row r="79" spans="1:11" x14ac:dyDescent="0.25">
      <c r="A79" s="1" t="s">
        <v>239</v>
      </c>
      <c r="B79" s="1" t="s">
        <v>240</v>
      </c>
      <c r="C79" s="1" t="s">
        <v>241</v>
      </c>
      <c r="D79" s="1">
        <f>MID(pesele[[#This Row],[PESEL]],1,2)+1900</f>
        <v>1908</v>
      </c>
      <c r="E79" s="1" t="str">
        <f>MID(pesele[[#This Row],[PESEL]],3,2)</f>
        <v>32</v>
      </c>
      <c r="F79" s="1" t="str">
        <f>MID(pesele[[#This Row],[PESEL]],6,2)</f>
        <v>80</v>
      </c>
      <c r="G79" s="7">
        <f>MID(pesele[[#This Row],[PESEL]],7,2)/1</f>
        <v>2</v>
      </c>
      <c r="H79" s="1" t="str">
        <f>IF(MOD(MID(pesele[[#This Row],[PESEL]],10,1),2)=0,"k","m")</f>
        <v>k</v>
      </c>
      <c r="I79" s="1">
        <f>IF(pesele[[#This Row],[plec]]="k",IF(RIGHT(pesele[[#This Row],[Imie]],1)="a",0,1),0)</f>
        <v>0</v>
      </c>
      <c r="J79" s="1" t="str">
        <f>pesele[[#This Row],[Nazwisko]]&amp;pesele[[#This Row],[Imie]]</f>
        <v>JaglowskaNatalia</v>
      </c>
      <c r="K79" s="1">
        <f>COUNTIF(pesele[nameid],pesele[[#This Row],[nameid]])-1</f>
        <v>0</v>
      </c>
    </row>
    <row r="80" spans="1:11" x14ac:dyDescent="0.25">
      <c r="A80" s="1" t="s">
        <v>250</v>
      </c>
      <c r="B80" s="1" t="s">
        <v>251</v>
      </c>
      <c r="C80" s="1" t="s">
        <v>252</v>
      </c>
      <c r="D80" s="1">
        <f>MID(pesele[[#This Row],[PESEL]],1,2)+1900</f>
        <v>1909</v>
      </c>
      <c r="E80" s="1" t="str">
        <f>MID(pesele[[#This Row],[PESEL]],3,2)</f>
        <v>21</v>
      </c>
      <c r="F80" s="1" t="str">
        <f>MID(pesele[[#This Row],[PESEL]],6,2)</f>
        <v>10</v>
      </c>
      <c r="G80" s="7">
        <f>MID(pesele[[#This Row],[PESEL]],7,2)/1</f>
        <v>2</v>
      </c>
      <c r="H80" s="1" t="str">
        <f>IF(MOD(MID(pesele[[#This Row],[PESEL]],10,1),2)=0,"k","m")</f>
        <v>m</v>
      </c>
      <c r="I80" s="1">
        <f>IF(pesele[[#This Row],[plec]]="k",IF(RIGHT(pesele[[#This Row],[Imie]],1)="a",0,1),0)</f>
        <v>0</v>
      </c>
      <c r="J80" s="1" t="str">
        <f>pesele[[#This Row],[Nazwisko]]&amp;pesele[[#This Row],[Imie]]</f>
        <v>NieradkoKajetan</v>
      </c>
      <c r="K80" s="1">
        <f>COUNTIF(pesele[nameid],pesele[[#This Row],[nameid]])-1</f>
        <v>0</v>
      </c>
    </row>
    <row r="81" spans="1:11" x14ac:dyDescent="0.25">
      <c r="A81" s="1" t="s">
        <v>321</v>
      </c>
      <c r="B81" s="1" t="s">
        <v>322</v>
      </c>
      <c r="C81" s="1" t="s">
        <v>323</v>
      </c>
      <c r="D81" s="1">
        <f>MID(pesele[[#This Row],[PESEL]],1,2)+1900</f>
        <v>1909</v>
      </c>
      <c r="E81" s="1" t="str">
        <f>MID(pesele[[#This Row],[PESEL]],3,2)</f>
        <v>21</v>
      </c>
      <c r="F81" s="1" t="str">
        <f>MID(pesele[[#This Row],[PESEL]],6,2)</f>
        <v>30</v>
      </c>
      <c r="G81" s="7">
        <f>MID(pesele[[#This Row],[PESEL]],7,2)/1</f>
        <v>2</v>
      </c>
      <c r="H81" s="1" t="str">
        <f>IF(MOD(MID(pesele[[#This Row],[PESEL]],10,1),2)=0,"k","m")</f>
        <v>k</v>
      </c>
      <c r="I81" s="1">
        <f>IF(pesele[[#This Row],[plec]]="k",IF(RIGHT(pesele[[#This Row],[Imie]],1)="a",0,1),0)</f>
        <v>0</v>
      </c>
      <c r="J81" s="1" t="str">
        <f>pesele[[#This Row],[Nazwisko]]&amp;pesele[[#This Row],[Imie]]</f>
        <v>ZarembaAleksandra</v>
      </c>
      <c r="K81" s="1">
        <f>COUNTIF(pesele[nameid],pesele[[#This Row],[nameid]])-1</f>
        <v>0</v>
      </c>
    </row>
    <row r="82" spans="1:11" x14ac:dyDescent="0.25">
      <c r="A82" s="1" t="s">
        <v>326</v>
      </c>
      <c r="B82" s="1" t="s">
        <v>327</v>
      </c>
      <c r="C82" s="1" t="s">
        <v>179</v>
      </c>
      <c r="D82" s="1">
        <f>MID(pesele[[#This Row],[PESEL]],1,2)+1900</f>
        <v>1909</v>
      </c>
      <c r="E82" s="1" t="str">
        <f>MID(pesele[[#This Row],[PESEL]],3,2)</f>
        <v>21</v>
      </c>
      <c r="F82" s="1" t="str">
        <f>MID(pesele[[#This Row],[PESEL]],6,2)</f>
        <v>40</v>
      </c>
      <c r="G82" s="7">
        <f>MID(pesele[[#This Row],[PESEL]],7,2)/1</f>
        <v>2</v>
      </c>
      <c r="H82" s="1" t="str">
        <f>IF(MOD(MID(pesele[[#This Row],[PESEL]],10,1),2)=0,"k","m")</f>
        <v>k</v>
      </c>
      <c r="I82" s="1">
        <f>IF(pesele[[#This Row],[plec]]="k",IF(RIGHT(pesele[[#This Row],[Imie]],1)="a",0,1),0)</f>
        <v>0</v>
      </c>
      <c r="J82" s="1" t="str">
        <f>pesele[[#This Row],[Nazwisko]]&amp;pesele[[#This Row],[Imie]]</f>
        <v>KwidzinskaPaulina</v>
      </c>
      <c r="K82" s="1">
        <f>COUNTIF(pesele[nameid],pesele[[#This Row],[nameid]])-1</f>
        <v>0</v>
      </c>
    </row>
    <row r="83" spans="1:11" x14ac:dyDescent="0.25">
      <c r="A83" s="1" t="s">
        <v>336</v>
      </c>
      <c r="B83" s="1" t="s">
        <v>337</v>
      </c>
      <c r="C83" s="1" t="s">
        <v>17</v>
      </c>
      <c r="D83" s="1">
        <f>MID(pesele[[#This Row],[PESEL]],1,2)+1900</f>
        <v>1909</v>
      </c>
      <c r="E83" s="1" t="str">
        <f>MID(pesele[[#This Row],[PESEL]],3,2)</f>
        <v>21</v>
      </c>
      <c r="F83" s="1" t="str">
        <f>MID(pesele[[#This Row],[PESEL]],6,2)</f>
        <v>50</v>
      </c>
      <c r="G83" s="7">
        <f>MID(pesele[[#This Row],[PESEL]],7,2)/1</f>
        <v>2</v>
      </c>
      <c r="H83" s="1" t="str">
        <f>IF(MOD(MID(pesele[[#This Row],[PESEL]],10,1),2)=0,"k","m")</f>
        <v>m</v>
      </c>
      <c r="I83" s="1">
        <f>IF(pesele[[#This Row],[plec]]="k",IF(RIGHT(pesele[[#This Row],[Imie]],1)="a",0,1),0)</f>
        <v>0</v>
      </c>
      <c r="J83" s="1" t="str">
        <f>pesele[[#This Row],[Nazwisko]]&amp;pesele[[#This Row],[Imie]]</f>
        <v>KrupaMateusz</v>
      </c>
      <c r="K83" s="1">
        <f>COUNTIF(pesele[nameid],pesele[[#This Row],[nameid]])-1</f>
        <v>0</v>
      </c>
    </row>
    <row r="84" spans="1:11" x14ac:dyDescent="0.25">
      <c r="A84" s="1" t="s">
        <v>357</v>
      </c>
      <c r="B84" s="1" t="s">
        <v>358</v>
      </c>
      <c r="C84" s="1" t="s">
        <v>359</v>
      </c>
      <c r="D84" s="1">
        <f>MID(pesele[[#This Row],[PESEL]],1,2)+1900</f>
        <v>1909</v>
      </c>
      <c r="E84" s="1" t="str">
        <f>MID(pesele[[#This Row],[PESEL]],3,2)</f>
        <v>21</v>
      </c>
      <c r="F84" s="1" t="str">
        <f>MID(pesele[[#This Row],[PESEL]],6,2)</f>
        <v>70</v>
      </c>
      <c r="G84" s="7">
        <f>MID(pesele[[#This Row],[PESEL]],7,2)/1</f>
        <v>2</v>
      </c>
      <c r="H84" s="1" t="str">
        <f>IF(MOD(MID(pesele[[#This Row],[PESEL]],10,1),2)=0,"k","m")</f>
        <v>k</v>
      </c>
      <c r="I84" s="1">
        <f>IF(pesele[[#This Row],[plec]]="k",IF(RIGHT(pesele[[#This Row],[Imie]],1)="a",0,1),0)</f>
        <v>0</v>
      </c>
      <c r="J84" s="1" t="str">
        <f>pesele[[#This Row],[Nazwisko]]&amp;pesele[[#This Row],[Imie]]</f>
        <v>KowalskaMaria</v>
      </c>
      <c r="K84" s="1">
        <f>COUNTIF(pesele[nameid],pesele[[#This Row],[nameid]])-1</f>
        <v>0</v>
      </c>
    </row>
    <row r="85" spans="1:11" x14ac:dyDescent="0.25">
      <c r="A85" s="1" t="s">
        <v>366</v>
      </c>
      <c r="B85" s="1" t="s">
        <v>367</v>
      </c>
      <c r="C85" s="1" t="s">
        <v>108</v>
      </c>
      <c r="D85" s="1">
        <f>MID(pesele[[#This Row],[PESEL]],1,2)+1900</f>
        <v>1909</v>
      </c>
      <c r="E85" s="1" t="str">
        <f>MID(pesele[[#This Row],[PESEL]],3,2)</f>
        <v>21</v>
      </c>
      <c r="F85" s="1" t="str">
        <f>MID(pesele[[#This Row],[PESEL]],6,2)</f>
        <v>90</v>
      </c>
      <c r="G85" s="7">
        <f>MID(pesele[[#This Row],[PESEL]],7,2)/1</f>
        <v>2</v>
      </c>
      <c r="H85" s="1" t="str">
        <f>IF(MOD(MID(pesele[[#This Row],[PESEL]],10,1),2)=0,"k","m")</f>
        <v>m</v>
      </c>
      <c r="I85" s="1">
        <f>IF(pesele[[#This Row],[plec]]="k",IF(RIGHT(pesele[[#This Row],[Imie]],1)="a",0,1),0)</f>
        <v>0</v>
      </c>
      <c r="J85" s="1" t="str">
        <f>pesele[[#This Row],[Nazwisko]]&amp;pesele[[#This Row],[Imie]]</f>
        <v>KomorowskaMichal</v>
      </c>
      <c r="K85" s="1">
        <f>COUNTIF(pesele[nameid],pesele[[#This Row],[nameid]])-1</f>
        <v>0</v>
      </c>
    </row>
    <row r="86" spans="1:11" x14ac:dyDescent="0.25">
      <c r="A86" s="1" t="s">
        <v>422</v>
      </c>
      <c r="B86" s="1" t="s">
        <v>423</v>
      </c>
      <c r="C86" s="1" t="s">
        <v>295</v>
      </c>
      <c r="D86" s="1">
        <f>MID(pesele[[#This Row],[PESEL]],1,2)+1900</f>
        <v>1909</v>
      </c>
      <c r="E86" s="1" t="str">
        <f>MID(pesele[[#This Row],[PESEL]],3,2)</f>
        <v>22</v>
      </c>
      <c r="F86" s="1" t="str">
        <f>MID(pesele[[#This Row],[PESEL]],6,2)</f>
        <v>20</v>
      </c>
      <c r="G86" s="7">
        <f>MID(pesele[[#This Row],[PESEL]],7,2)/1</f>
        <v>2</v>
      </c>
      <c r="H86" s="1" t="str">
        <f>IF(MOD(MID(pesele[[#This Row],[PESEL]],10,1),2)=0,"k","m")</f>
        <v>k</v>
      </c>
      <c r="I86" s="1">
        <f>IF(pesele[[#This Row],[plec]]="k",IF(RIGHT(pesele[[#This Row],[Imie]],1)="a",0,1),0)</f>
        <v>0</v>
      </c>
      <c r="J86" s="1" t="str">
        <f>pesele[[#This Row],[Nazwisko]]&amp;pesele[[#This Row],[Imie]]</f>
        <v>DawidowskaWeronika</v>
      </c>
      <c r="K86" s="1">
        <f>COUNTIF(pesele[nameid],pesele[[#This Row],[nameid]])-1</f>
        <v>0</v>
      </c>
    </row>
    <row r="87" spans="1:11" x14ac:dyDescent="0.25">
      <c r="A87" s="1" t="s">
        <v>435</v>
      </c>
      <c r="B87" s="1" t="s">
        <v>436</v>
      </c>
      <c r="C87" s="1" t="s">
        <v>437</v>
      </c>
      <c r="D87" s="1">
        <f>MID(pesele[[#This Row],[PESEL]],1,2)+1900</f>
        <v>1909</v>
      </c>
      <c r="E87" s="1" t="str">
        <f>MID(pesele[[#This Row],[PESEL]],3,2)</f>
        <v>22</v>
      </c>
      <c r="F87" s="1" t="str">
        <f>MID(pesele[[#This Row],[PESEL]],6,2)</f>
        <v>30</v>
      </c>
      <c r="G87" s="7">
        <f>MID(pesele[[#This Row],[PESEL]],7,2)/1</f>
        <v>2</v>
      </c>
      <c r="H87" s="1" t="str">
        <f>IF(MOD(MID(pesele[[#This Row],[PESEL]],10,1),2)=0,"k","m")</f>
        <v>k</v>
      </c>
      <c r="I87" s="1">
        <f>IF(pesele[[#This Row],[plec]]="k",IF(RIGHT(pesele[[#This Row],[Imie]],1)="a",0,1),0)</f>
        <v>0</v>
      </c>
      <c r="J87" s="1" t="str">
        <f>pesele[[#This Row],[Nazwisko]]&amp;pesele[[#This Row],[Imie]]</f>
        <v>EdelVanessa</v>
      </c>
      <c r="K87" s="1">
        <f>COUNTIF(pesele[nameid],pesele[[#This Row],[nameid]])-1</f>
        <v>0</v>
      </c>
    </row>
    <row r="88" spans="1:11" x14ac:dyDescent="0.25">
      <c r="A88" s="1" t="s">
        <v>442</v>
      </c>
      <c r="B88" s="1" t="s">
        <v>443</v>
      </c>
      <c r="C88" s="1" t="s">
        <v>419</v>
      </c>
      <c r="D88" s="1">
        <f>MID(pesele[[#This Row],[PESEL]],1,2)+1900</f>
        <v>1909</v>
      </c>
      <c r="E88" s="1" t="str">
        <f>MID(pesele[[#This Row],[PESEL]],3,2)</f>
        <v>22</v>
      </c>
      <c r="F88" s="1" t="str">
        <f>MID(pesele[[#This Row],[PESEL]],6,2)</f>
        <v>40</v>
      </c>
      <c r="G88" s="7">
        <f>MID(pesele[[#This Row],[PESEL]],7,2)/1</f>
        <v>2</v>
      </c>
      <c r="H88" s="1" t="str">
        <f>IF(MOD(MID(pesele[[#This Row],[PESEL]],10,1),2)=0,"k","m")</f>
        <v>k</v>
      </c>
      <c r="I88" s="1">
        <f>IF(pesele[[#This Row],[plec]]="k",IF(RIGHT(pesele[[#This Row],[Imie]],1)="a",0,1),0)</f>
        <v>0</v>
      </c>
      <c r="J88" s="1" t="str">
        <f>pesele[[#This Row],[Nazwisko]]&amp;pesele[[#This Row],[Imie]]</f>
        <v>MielcarzLena</v>
      </c>
      <c r="K88" s="1">
        <f>COUNTIF(pesele[nameid],pesele[[#This Row],[nameid]])-1</f>
        <v>0</v>
      </c>
    </row>
    <row r="89" spans="1:11" x14ac:dyDescent="0.25">
      <c r="A89" s="1" t="s">
        <v>449</v>
      </c>
      <c r="B89" s="1" t="s">
        <v>450</v>
      </c>
      <c r="C89" s="1" t="s">
        <v>194</v>
      </c>
      <c r="D89" s="1">
        <f>MID(pesele[[#This Row],[PESEL]],1,2)+1900</f>
        <v>1909</v>
      </c>
      <c r="E89" s="1" t="str">
        <f>MID(pesele[[#This Row],[PESEL]],3,2)</f>
        <v>22</v>
      </c>
      <c r="F89" s="1" t="str">
        <f>MID(pesele[[#This Row],[PESEL]],6,2)</f>
        <v>70</v>
      </c>
      <c r="G89" s="7">
        <f>MID(pesele[[#This Row],[PESEL]],7,2)/1</f>
        <v>2</v>
      </c>
      <c r="H89" s="1" t="str">
        <f>IF(MOD(MID(pesele[[#This Row],[PESEL]],10,1),2)=0,"k","m")</f>
        <v>k</v>
      </c>
      <c r="I89" s="1">
        <f>IF(pesele[[#This Row],[plec]]="k",IF(RIGHT(pesele[[#This Row],[Imie]],1)="a",0,1),0)</f>
        <v>0</v>
      </c>
      <c r="J89" s="1" t="str">
        <f>pesele[[#This Row],[Nazwisko]]&amp;pesele[[#This Row],[Imie]]</f>
        <v>BrankiewiczAnna</v>
      </c>
      <c r="K89" s="1">
        <f>COUNTIF(pesele[nameid],pesele[[#This Row],[nameid]])-1</f>
        <v>0</v>
      </c>
    </row>
    <row r="90" spans="1:11" x14ac:dyDescent="0.25">
      <c r="A90" s="1" t="s">
        <v>486</v>
      </c>
      <c r="B90" s="1" t="s">
        <v>487</v>
      </c>
      <c r="C90" s="1" t="s">
        <v>488</v>
      </c>
      <c r="D90" s="1">
        <f>MID(pesele[[#This Row],[PESEL]],1,2)+1900</f>
        <v>1909</v>
      </c>
      <c r="E90" s="1" t="str">
        <f>MID(pesele[[#This Row],[PESEL]],3,2)</f>
        <v>29</v>
      </c>
      <c r="F90" s="1" t="str">
        <f>MID(pesele[[#This Row],[PESEL]],6,2)</f>
        <v>00</v>
      </c>
      <c r="G90" s="7">
        <f>MID(pesele[[#This Row],[PESEL]],7,2)/1</f>
        <v>2</v>
      </c>
      <c r="H90" s="1" t="str">
        <f>IF(MOD(MID(pesele[[#This Row],[PESEL]],10,1),2)=0,"k","m")</f>
        <v>m</v>
      </c>
      <c r="I90" s="1">
        <f>IF(pesele[[#This Row],[plec]]="k",IF(RIGHT(pesele[[#This Row],[Imie]],1)="a",0,1),0)</f>
        <v>0</v>
      </c>
      <c r="J90" s="1" t="str">
        <f>pesele[[#This Row],[Nazwisko]]&amp;pesele[[#This Row],[Imie]]</f>
        <v>BobelTymon</v>
      </c>
      <c r="K90" s="1">
        <f>COUNTIF(pesele[nameid],pesele[[#This Row],[nameid]])-1</f>
        <v>0</v>
      </c>
    </row>
    <row r="91" spans="1:11" x14ac:dyDescent="0.25">
      <c r="A91" s="1" t="s">
        <v>509</v>
      </c>
      <c r="B91" s="1" t="s">
        <v>510</v>
      </c>
      <c r="C91" s="1" t="s">
        <v>511</v>
      </c>
      <c r="D91" s="1">
        <f>MID(pesele[[#This Row],[PESEL]],1,2)+1900</f>
        <v>1909</v>
      </c>
      <c r="E91" s="1" t="str">
        <f>MID(pesele[[#This Row],[PESEL]],3,2)</f>
        <v>30</v>
      </c>
      <c r="F91" s="1" t="str">
        <f>MID(pesele[[#This Row],[PESEL]],6,2)</f>
        <v>40</v>
      </c>
      <c r="G91" s="7">
        <f>MID(pesele[[#This Row],[PESEL]],7,2)/1</f>
        <v>2</v>
      </c>
      <c r="H91" s="1" t="str">
        <f>IF(MOD(MID(pesele[[#This Row],[PESEL]],10,1),2)=0,"k","m")</f>
        <v>m</v>
      </c>
      <c r="I91" s="1">
        <f>IF(pesele[[#This Row],[plec]]="k",IF(RIGHT(pesele[[#This Row],[Imie]],1)="a",0,1),0)</f>
        <v>0</v>
      </c>
      <c r="J91" s="1" t="str">
        <f>pesele[[#This Row],[Nazwisko]]&amp;pesele[[#This Row],[Imie]]</f>
        <v>BaranowskiWitold</v>
      </c>
      <c r="K91" s="1">
        <f>COUNTIF(pesele[nameid],pesele[[#This Row],[nameid]])-1</f>
        <v>0</v>
      </c>
    </row>
    <row r="92" spans="1:11" x14ac:dyDescent="0.25">
      <c r="A92" s="1" t="s">
        <v>531</v>
      </c>
      <c r="B92" s="1" t="s">
        <v>30</v>
      </c>
      <c r="C92" s="1" t="s">
        <v>44</v>
      </c>
      <c r="D92" s="1">
        <f>MID(pesele[[#This Row],[PESEL]],1,2)+1900</f>
        <v>1909</v>
      </c>
      <c r="E92" s="1" t="str">
        <f>MID(pesele[[#This Row],[PESEL]],3,2)</f>
        <v>30</v>
      </c>
      <c r="F92" s="1" t="str">
        <f>MID(pesele[[#This Row],[PESEL]],6,2)</f>
        <v>50</v>
      </c>
      <c r="G92" s="7">
        <f>MID(pesele[[#This Row],[PESEL]],7,2)/1</f>
        <v>2</v>
      </c>
      <c r="H92" s="1" t="str">
        <f>IF(MOD(MID(pesele[[#This Row],[PESEL]],10,1),2)=0,"k","m")</f>
        <v>m</v>
      </c>
      <c r="I92" s="1">
        <f>IF(pesele[[#This Row],[plec]]="k",IF(RIGHT(pesele[[#This Row],[Imie]],1)="a",0,1),0)</f>
        <v>0</v>
      </c>
      <c r="J92" s="1" t="str">
        <f>pesele[[#This Row],[Nazwisko]]&amp;pesele[[#This Row],[Imie]]</f>
        <v>WojciechowskiAleksander</v>
      </c>
      <c r="K92" s="1">
        <f>COUNTIF(pesele[nameid],pesele[[#This Row],[nameid]])-1</f>
        <v>0</v>
      </c>
    </row>
    <row r="93" spans="1:11" x14ac:dyDescent="0.25">
      <c r="A93" s="1" t="s">
        <v>532</v>
      </c>
      <c r="B93" s="1" t="s">
        <v>533</v>
      </c>
      <c r="C93" s="1" t="s">
        <v>534</v>
      </c>
      <c r="D93" s="1">
        <f>MID(pesele[[#This Row],[PESEL]],1,2)+1900</f>
        <v>1909</v>
      </c>
      <c r="E93" s="1" t="str">
        <f>MID(pesele[[#This Row],[PESEL]],3,2)</f>
        <v>30</v>
      </c>
      <c r="F93" s="1" t="str">
        <f>MID(pesele[[#This Row],[PESEL]],6,2)</f>
        <v>60</v>
      </c>
      <c r="G93" s="7">
        <f>MID(pesele[[#This Row],[PESEL]],7,2)/1</f>
        <v>2</v>
      </c>
      <c r="H93" s="1" t="str">
        <f>IF(MOD(MID(pesele[[#This Row],[PESEL]],10,1),2)=0,"k","m")</f>
        <v>k</v>
      </c>
      <c r="I93" s="1">
        <f>IF(pesele[[#This Row],[plec]]="k",IF(RIGHT(pesele[[#This Row],[Imie]],1)="a",0,1),0)</f>
        <v>0</v>
      </c>
      <c r="J93" s="1" t="str">
        <f>pesele[[#This Row],[Nazwisko]]&amp;pesele[[#This Row],[Imie]]</f>
        <v>PochmaraKaja</v>
      </c>
      <c r="K93" s="1">
        <f>COUNTIF(pesele[nameid],pesele[[#This Row],[nameid]])-1</f>
        <v>0</v>
      </c>
    </row>
    <row r="94" spans="1:11" x14ac:dyDescent="0.25">
      <c r="A94" s="1" t="s">
        <v>537</v>
      </c>
      <c r="B94" s="1" t="s">
        <v>538</v>
      </c>
      <c r="C94" s="1" t="s">
        <v>416</v>
      </c>
      <c r="D94" s="1">
        <f>MID(pesele[[#This Row],[PESEL]],1,2)+1900</f>
        <v>1909</v>
      </c>
      <c r="E94" s="1" t="str">
        <f>MID(pesele[[#This Row],[PESEL]],3,2)</f>
        <v>30</v>
      </c>
      <c r="F94" s="1" t="str">
        <f>MID(pesele[[#This Row],[PESEL]],6,2)</f>
        <v>70</v>
      </c>
      <c r="G94" s="7">
        <f>MID(pesele[[#This Row],[PESEL]],7,2)/1</f>
        <v>2</v>
      </c>
      <c r="H94" s="1" t="str">
        <f>IF(MOD(MID(pesele[[#This Row],[PESEL]],10,1),2)=0,"k","m")</f>
        <v>k</v>
      </c>
      <c r="I94" s="1">
        <f>IF(pesele[[#This Row],[plec]]="k",IF(RIGHT(pesele[[#This Row],[Imie]],1)="a",0,1),0)</f>
        <v>0</v>
      </c>
      <c r="J94" s="1" t="str">
        <f>pesele[[#This Row],[Nazwisko]]&amp;pesele[[#This Row],[Imie]]</f>
        <v>LorencMagdalena</v>
      </c>
      <c r="K94" s="1">
        <f>COUNTIF(pesele[nameid],pesele[[#This Row],[nameid]])-1</f>
        <v>0</v>
      </c>
    </row>
    <row r="95" spans="1:11" x14ac:dyDescent="0.25">
      <c r="A95" s="1" t="s">
        <v>568</v>
      </c>
      <c r="B95" s="1" t="s">
        <v>569</v>
      </c>
      <c r="C95" s="1" t="s">
        <v>570</v>
      </c>
      <c r="D95" s="1">
        <f>MID(pesele[[#This Row],[PESEL]],1,2)+1900</f>
        <v>1909</v>
      </c>
      <c r="E95" s="1" t="str">
        <f>MID(pesele[[#This Row],[PESEL]],3,2)</f>
        <v>31</v>
      </c>
      <c r="F95" s="1" t="str">
        <f>MID(pesele[[#This Row],[PESEL]],6,2)</f>
        <v>20</v>
      </c>
      <c r="G95" s="7">
        <f>MID(pesele[[#This Row],[PESEL]],7,2)/1</f>
        <v>2</v>
      </c>
      <c r="H95" s="1" t="str">
        <f>IF(MOD(MID(pesele[[#This Row],[PESEL]],10,1),2)=0,"k","m")</f>
        <v>m</v>
      </c>
      <c r="I95" s="1">
        <f>IF(pesele[[#This Row],[plec]]="k",IF(RIGHT(pesele[[#This Row],[Imie]],1)="a",0,1),0)</f>
        <v>0</v>
      </c>
      <c r="J95" s="1" t="str">
        <f>pesele[[#This Row],[Nazwisko]]&amp;pesele[[#This Row],[Imie]]</f>
        <v>SkalubaGabriel</v>
      </c>
      <c r="K95" s="1">
        <f>COUNTIF(pesele[nameid],pesele[[#This Row],[nameid]])-1</f>
        <v>0</v>
      </c>
    </row>
    <row r="96" spans="1:11" x14ac:dyDescent="0.25">
      <c r="A96" s="1" t="s">
        <v>575</v>
      </c>
      <c r="B96" s="1" t="s">
        <v>576</v>
      </c>
      <c r="C96" s="1" t="s">
        <v>17</v>
      </c>
      <c r="D96" s="1">
        <f>MID(pesele[[#This Row],[PESEL]],1,2)+1900</f>
        <v>1909</v>
      </c>
      <c r="E96" s="1" t="str">
        <f>MID(pesele[[#This Row],[PESEL]],3,2)</f>
        <v>31</v>
      </c>
      <c r="F96" s="1" t="str">
        <f>MID(pesele[[#This Row],[PESEL]],6,2)</f>
        <v>30</v>
      </c>
      <c r="G96" s="7">
        <f>MID(pesele[[#This Row],[PESEL]],7,2)/1</f>
        <v>2</v>
      </c>
      <c r="H96" s="1" t="str">
        <f>IF(MOD(MID(pesele[[#This Row],[PESEL]],10,1),2)=0,"k","m")</f>
        <v>m</v>
      </c>
      <c r="I96" s="1">
        <f>IF(pesele[[#This Row],[plec]]="k",IF(RIGHT(pesele[[#This Row],[Imie]],1)="a",0,1),0)</f>
        <v>0</v>
      </c>
      <c r="J96" s="1" t="str">
        <f>pesele[[#This Row],[Nazwisko]]&amp;pesele[[#This Row],[Imie]]</f>
        <v>KowalskiMateusz</v>
      </c>
      <c r="K96" s="1">
        <f>COUNTIF(pesele[nameid],pesele[[#This Row],[nameid]])-1</f>
        <v>0</v>
      </c>
    </row>
    <row r="97" spans="1:11" x14ac:dyDescent="0.25">
      <c r="A97" s="1" t="s">
        <v>577</v>
      </c>
      <c r="B97" s="1" t="s">
        <v>578</v>
      </c>
      <c r="C97" s="1" t="s">
        <v>464</v>
      </c>
      <c r="D97" s="1">
        <f>MID(pesele[[#This Row],[PESEL]],1,2)+1900</f>
        <v>1909</v>
      </c>
      <c r="E97" s="1" t="str">
        <f>MID(pesele[[#This Row],[PESEL]],3,2)</f>
        <v>31</v>
      </c>
      <c r="F97" s="1" t="str">
        <f>MID(pesele[[#This Row],[PESEL]],6,2)</f>
        <v>30</v>
      </c>
      <c r="G97" s="7">
        <f>MID(pesele[[#This Row],[PESEL]],7,2)/1</f>
        <v>2</v>
      </c>
      <c r="H97" s="1" t="str">
        <f>IF(MOD(MID(pesele[[#This Row],[PESEL]],10,1),2)=0,"k","m")</f>
        <v>m</v>
      </c>
      <c r="I97" s="1">
        <f>IF(pesele[[#This Row],[plec]]="k",IF(RIGHT(pesele[[#This Row],[Imie]],1)="a",0,1),0)</f>
        <v>0</v>
      </c>
      <c r="J97" s="1" t="str">
        <f>pesele[[#This Row],[Nazwisko]]&amp;pesele[[#This Row],[Imie]]</f>
        <v>WysokinskiAdrian</v>
      </c>
      <c r="K97" s="1">
        <f>COUNTIF(pesele[nameid],pesele[[#This Row],[nameid]])-1</f>
        <v>0</v>
      </c>
    </row>
    <row r="98" spans="1:11" x14ac:dyDescent="0.25">
      <c r="A98" s="1" t="s">
        <v>688</v>
      </c>
      <c r="B98" s="1" t="s">
        <v>689</v>
      </c>
      <c r="C98" s="1" t="s">
        <v>564</v>
      </c>
      <c r="D98" s="1">
        <f>MID(pesele[[#This Row],[PESEL]],1,2)+1900</f>
        <v>1909</v>
      </c>
      <c r="E98" s="1" t="str">
        <f>MID(pesele[[#This Row],[PESEL]],3,2)</f>
        <v>31</v>
      </c>
      <c r="F98" s="1" t="str">
        <f>MID(pesele[[#This Row],[PESEL]],6,2)</f>
        <v>90</v>
      </c>
      <c r="G98" s="7">
        <f>MID(pesele[[#This Row],[PESEL]],7,2)/1</f>
        <v>2</v>
      </c>
      <c r="H98" s="1" t="str">
        <f>IF(MOD(MID(pesele[[#This Row],[PESEL]],10,1),2)=0,"k","m")</f>
        <v>k</v>
      </c>
      <c r="I98" s="1">
        <f>IF(pesele[[#This Row],[plec]]="k",IF(RIGHT(pesele[[#This Row],[Imie]],1)="a",0,1),0)</f>
        <v>0</v>
      </c>
      <c r="J98" s="1" t="str">
        <f>pesele[[#This Row],[Nazwisko]]&amp;pesele[[#This Row],[Imie]]</f>
        <v>OrczykKinga</v>
      </c>
      <c r="K98" s="1">
        <f>COUNTIF(pesele[nameid],pesele[[#This Row],[nameid]])-1</f>
        <v>0</v>
      </c>
    </row>
    <row r="99" spans="1:11" x14ac:dyDescent="0.25">
      <c r="A99" s="1" t="s">
        <v>690</v>
      </c>
      <c r="B99" s="1" t="s">
        <v>691</v>
      </c>
      <c r="C99" s="1" t="s">
        <v>692</v>
      </c>
      <c r="D99" s="1">
        <f>MID(pesele[[#This Row],[PESEL]],1,2)+1900</f>
        <v>1909</v>
      </c>
      <c r="E99" s="1" t="str">
        <f>MID(pesele[[#This Row],[PESEL]],3,2)</f>
        <v>31</v>
      </c>
      <c r="F99" s="1" t="str">
        <f>MID(pesele[[#This Row],[PESEL]],6,2)</f>
        <v>00</v>
      </c>
      <c r="G99" s="7">
        <f>MID(pesele[[#This Row],[PESEL]],7,2)/1</f>
        <v>2</v>
      </c>
      <c r="H99" s="1" t="str">
        <f>IF(MOD(MID(pesele[[#This Row],[PESEL]],10,1),2)=0,"k","m")</f>
        <v>m</v>
      </c>
      <c r="I99" s="1">
        <f>IF(pesele[[#This Row],[plec]]="k",IF(RIGHT(pesele[[#This Row],[Imie]],1)="a",0,1),0)</f>
        <v>0</v>
      </c>
      <c r="J99" s="1" t="str">
        <f>pesele[[#This Row],[Nazwisko]]&amp;pesele[[#This Row],[Imie]]</f>
        <v>ModzelewskiKonrad</v>
      </c>
      <c r="K99" s="1">
        <f>COUNTIF(pesele[nameid],pesele[[#This Row],[nameid]])-1</f>
        <v>0</v>
      </c>
    </row>
    <row r="100" spans="1:11" x14ac:dyDescent="0.25">
      <c r="A100" s="1" t="s">
        <v>727</v>
      </c>
      <c r="B100" s="1" t="s">
        <v>728</v>
      </c>
      <c r="C100" s="1" t="s">
        <v>729</v>
      </c>
      <c r="D100" s="1">
        <f>MID(pesele[[#This Row],[PESEL]],1,2)+1900</f>
        <v>1909</v>
      </c>
      <c r="E100" s="1" t="str">
        <f>MID(pesele[[#This Row],[PESEL]],3,2)</f>
        <v>32</v>
      </c>
      <c r="F100" s="1" t="str">
        <f>MID(pesele[[#This Row],[PESEL]],6,2)</f>
        <v>20</v>
      </c>
      <c r="G100" s="7">
        <f>MID(pesele[[#This Row],[PESEL]],7,2)/1</f>
        <v>2</v>
      </c>
      <c r="H100" s="1" t="str">
        <f>IF(MOD(MID(pesele[[#This Row],[PESEL]],10,1),2)=0,"k","m")</f>
        <v>k</v>
      </c>
      <c r="I100" s="1">
        <f>IF(pesele[[#This Row],[plec]]="k",IF(RIGHT(pesele[[#This Row],[Imie]],1)="a",0,1),0)</f>
        <v>0</v>
      </c>
      <c r="J100" s="1" t="str">
        <f>pesele[[#This Row],[Nazwisko]]&amp;pesele[[#This Row],[Imie]]</f>
        <v>HorbaczewskaNicola</v>
      </c>
      <c r="K100" s="1">
        <f>COUNTIF(pesele[nameid],pesele[[#This Row],[nameid]])-1</f>
        <v>0</v>
      </c>
    </row>
    <row r="101" spans="1:11" x14ac:dyDescent="0.25">
      <c r="A101" s="1" t="s">
        <v>730</v>
      </c>
      <c r="B101" s="1" t="s">
        <v>731</v>
      </c>
      <c r="C101" s="1" t="s">
        <v>111</v>
      </c>
      <c r="D101" s="1">
        <f>MID(pesele[[#This Row],[PESEL]],1,2)+1900</f>
        <v>1909</v>
      </c>
      <c r="E101" s="1" t="str">
        <f>MID(pesele[[#This Row],[PESEL]],3,2)</f>
        <v>32</v>
      </c>
      <c r="F101" s="1" t="str">
        <f>MID(pesele[[#This Row],[PESEL]],6,2)</f>
        <v>20</v>
      </c>
      <c r="G101" s="7">
        <f>MID(pesele[[#This Row],[PESEL]],7,2)/1</f>
        <v>2</v>
      </c>
      <c r="H101" s="1" t="str">
        <f>IF(MOD(MID(pesele[[#This Row],[PESEL]],10,1),2)=0,"k","m")</f>
        <v>k</v>
      </c>
      <c r="I101" s="1">
        <f>IF(pesele[[#This Row],[plec]]="k",IF(RIGHT(pesele[[#This Row],[Imie]],1)="a",0,1),0)</f>
        <v>0</v>
      </c>
      <c r="J101" s="1" t="str">
        <f>pesele[[#This Row],[Nazwisko]]&amp;pesele[[#This Row],[Imie]]</f>
        <v>WroblewskaAlicja</v>
      </c>
      <c r="K101" s="1">
        <f>COUNTIF(pesele[nameid],pesele[[#This Row],[nameid]])-1</f>
        <v>0</v>
      </c>
    </row>
    <row r="102" spans="1:11" x14ac:dyDescent="0.25">
      <c r="A102" s="1" t="s">
        <v>732</v>
      </c>
      <c r="B102" s="1" t="s">
        <v>733</v>
      </c>
      <c r="C102" s="1" t="s">
        <v>734</v>
      </c>
      <c r="D102" s="1">
        <f>MID(pesele[[#This Row],[PESEL]],1,2)+1900</f>
        <v>1909</v>
      </c>
      <c r="E102" s="1" t="str">
        <f>MID(pesele[[#This Row],[PESEL]],3,2)</f>
        <v>32</v>
      </c>
      <c r="F102" s="1" t="str">
        <f>MID(pesele[[#This Row],[PESEL]],6,2)</f>
        <v>20</v>
      </c>
      <c r="G102" s="7">
        <f>MID(pesele[[#This Row],[PESEL]],7,2)/1</f>
        <v>2</v>
      </c>
      <c r="H102" s="1" t="str">
        <f>IF(MOD(MID(pesele[[#This Row],[PESEL]],10,1),2)=0,"k","m")</f>
        <v>m</v>
      </c>
      <c r="I102" s="1">
        <f>IF(pesele[[#This Row],[plec]]="k",IF(RIGHT(pesele[[#This Row],[Imie]],1)="a",0,1),0)</f>
        <v>0</v>
      </c>
      <c r="J102" s="1" t="str">
        <f>pesele[[#This Row],[Nazwisko]]&amp;pesele[[#This Row],[Imie]]</f>
        <v>SkabaraGrzegorz</v>
      </c>
      <c r="K102" s="1">
        <f>COUNTIF(pesele[nameid],pesele[[#This Row],[nameid]])-1</f>
        <v>0</v>
      </c>
    </row>
    <row r="103" spans="1:11" x14ac:dyDescent="0.25">
      <c r="A103" s="1" t="s">
        <v>735</v>
      </c>
      <c r="B103" s="1" t="s">
        <v>120</v>
      </c>
      <c r="C103" s="1" t="s">
        <v>73</v>
      </c>
      <c r="D103" s="1">
        <f>MID(pesele[[#This Row],[PESEL]],1,2)+1900</f>
        <v>1909</v>
      </c>
      <c r="E103" s="1" t="str">
        <f>MID(pesele[[#This Row],[PESEL]],3,2)</f>
        <v>32</v>
      </c>
      <c r="F103" s="1" t="str">
        <f>MID(pesele[[#This Row],[PESEL]],6,2)</f>
        <v>20</v>
      </c>
      <c r="G103" s="7">
        <f>MID(pesele[[#This Row],[PESEL]],7,2)/1</f>
        <v>2</v>
      </c>
      <c r="H103" s="1" t="str">
        <f>IF(MOD(MID(pesele[[#This Row],[PESEL]],10,1),2)=0,"k","m")</f>
        <v>m</v>
      </c>
      <c r="I103" s="1">
        <f>IF(pesele[[#This Row],[plec]]="k",IF(RIGHT(pesele[[#This Row],[Imie]],1)="a",0,1),0)</f>
        <v>0</v>
      </c>
      <c r="J103" s="1" t="str">
        <f>pesele[[#This Row],[Nazwisko]]&amp;pesele[[#This Row],[Imie]]</f>
        <v>FormelaPiotr</v>
      </c>
      <c r="K103" s="1">
        <f>COUNTIF(pesele[nameid],pesele[[#This Row],[nameid]])-1</f>
        <v>0</v>
      </c>
    </row>
    <row r="104" spans="1:11" x14ac:dyDescent="0.25">
      <c r="A104" s="1" t="s">
        <v>775</v>
      </c>
      <c r="B104" s="1" t="s">
        <v>776</v>
      </c>
      <c r="C104" s="1" t="s">
        <v>121</v>
      </c>
      <c r="D104" s="1">
        <f>MID(pesele[[#This Row],[PESEL]],1,2)+1900</f>
        <v>1909</v>
      </c>
      <c r="E104" s="1" t="str">
        <f>MID(pesele[[#This Row],[PESEL]],3,2)</f>
        <v>32</v>
      </c>
      <c r="F104" s="1" t="str">
        <f>MID(pesele[[#This Row],[PESEL]],6,2)</f>
        <v>20</v>
      </c>
      <c r="G104" s="7">
        <f>MID(pesele[[#This Row],[PESEL]],7,2)/1</f>
        <v>2</v>
      </c>
      <c r="H104" s="1" t="str">
        <f>IF(MOD(MID(pesele[[#This Row],[PESEL]],10,1),2)=0,"k","m")</f>
        <v>m</v>
      </c>
      <c r="I104" s="1">
        <f>IF(pesele[[#This Row],[plec]]="k",IF(RIGHT(pesele[[#This Row],[Imie]],1)="a",0,1),0)</f>
        <v>0</v>
      </c>
      <c r="J104" s="1" t="str">
        <f>pesele[[#This Row],[Nazwisko]]&amp;pesele[[#This Row],[Imie]]</f>
        <v>PietraszczykJan</v>
      </c>
      <c r="K104" s="1">
        <f>COUNTIF(pesele[nameid],pesele[[#This Row],[nameid]])-1</f>
        <v>0</v>
      </c>
    </row>
    <row r="105" spans="1:11" x14ac:dyDescent="0.25">
      <c r="A105" s="1" t="s">
        <v>777</v>
      </c>
      <c r="B105" s="1" t="s">
        <v>778</v>
      </c>
      <c r="C105" s="1" t="s">
        <v>266</v>
      </c>
      <c r="D105" s="1">
        <f>MID(pesele[[#This Row],[PESEL]],1,2)+1900</f>
        <v>1909</v>
      </c>
      <c r="E105" s="1" t="str">
        <f>MID(pesele[[#This Row],[PESEL]],3,2)</f>
        <v>32</v>
      </c>
      <c r="F105" s="1" t="str">
        <f>MID(pesele[[#This Row],[PESEL]],6,2)</f>
        <v>30</v>
      </c>
      <c r="G105" s="7">
        <f>MID(pesele[[#This Row],[PESEL]],7,2)/1</f>
        <v>2</v>
      </c>
      <c r="H105" s="1" t="str">
        <f>IF(MOD(MID(pesele[[#This Row],[PESEL]],10,1),2)=0,"k","m")</f>
        <v>k</v>
      </c>
      <c r="I105" s="1">
        <f>IF(pesele[[#This Row],[plec]]="k",IF(RIGHT(pesele[[#This Row],[Imie]],1)="a",0,1),0)</f>
        <v>0</v>
      </c>
      <c r="J105" s="1" t="str">
        <f>pesele[[#This Row],[Nazwisko]]&amp;pesele[[#This Row],[Imie]]</f>
        <v>JędrzejczakNadia</v>
      </c>
      <c r="K105" s="1">
        <f>COUNTIF(pesele[nameid],pesele[[#This Row],[nameid]])-1</f>
        <v>0</v>
      </c>
    </row>
    <row r="106" spans="1:11" x14ac:dyDescent="0.25">
      <c r="A106" s="1" t="s">
        <v>781</v>
      </c>
      <c r="B106" s="1" t="s">
        <v>782</v>
      </c>
      <c r="C106" s="1" t="s">
        <v>56</v>
      </c>
      <c r="D106" s="1">
        <f>MID(pesele[[#This Row],[PESEL]],1,2)+1900</f>
        <v>1909</v>
      </c>
      <c r="E106" s="1" t="str">
        <f>MID(pesele[[#This Row],[PESEL]],3,2)</f>
        <v>32</v>
      </c>
      <c r="F106" s="1" t="str">
        <f>MID(pesele[[#This Row],[PESEL]],6,2)</f>
        <v>40</v>
      </c>
      <c r="G106" s="7">
        <f>MID(pesele[[#This Row],[PESEL]],7,2)/1</f>
        <v>2</v>
      </c>
      <c r="H106" s="1" t="str">
        <f>IF(MOD(MID(pesele[[#This Row],[PESEL]],10,1),2)=0,"k","m")</f>
        <v>k</v>
      </c>
      <c r="I106" s="1">
        <f>IF(pesele[[#This Row],[plec]]="k",IF(RIGHT(pesele[[#This Row],[Imie]],1)="a",0,1),0)</f>
        <v>0</v>
      </c>
      <c r="J106" s="1" t="str">
        <f>pesele[[#This Row],[Nazwisko]]&amp;pesele[[#This Row],[Imie]]</f>
        <v>WicherAmelia</v>
      </c>
      <c r="K106" s="1">
        <f>COUNTIF(pesele[nameid],pesele[[#This Row],[nameid]])-1</f>
        <v>0</v>
      </c>
    </row>
    <row r="107" spans="1:11" x14ac:dyDescent="0.25">
      <c r="A107" s="1" t="s">
        <v>788</v>
      </c>
      <c r="B107" s="1" t="s">
        <v>789</v>
      </c>
      <c r="C107" s="1" t="s">
        <v>345</v>
      </c>
      <c r="D107" s="1">
        <f>MID(pesele[[#This Row],[PESEL]],1,2)+1900</f>
        <v>1909</v>
      </c>
      <c r="E107" s="1" t="str">
        <f>MID(pesele[[#This Row],[PESEL]],3,2)</f>
        <v>32</v>
      </c>
      <c r="F107" s="1" t="str">
        <f>MID(pesele[[#This Row],[PESEL]],6,2)</f>
        <v>60</v>
      </c>
      <c r="G107" s="7">
        <f>MID(pesele[[#This Row],[PESEL]],7,2)/1</f>
        <v>2</v>
      </c>
      <c r="H107" s="1" t="str">
        <f>IF(MOD(MID(pesele[[#This Row],[PESEL]],10,1),2)=0,"k","m")</f>
        <v>k</v>
      </c>
      <c r="I107" s="1">
        <f>IF(pesele[[#This Row],[plec]]="k",IF(RIGHT(pesele[[#This Row],[Imie]],1)="a",0,1),0)</f>
        <v>0</v>
      </c>
      <c r="J107" s="1" t="str">
        <f>pesele[[#This Row],[Nazwisko]]&amp;pesele[[#This Row],[Imie]]</f>
        <v>KarolewskaMilena</v>
      </c>
      <c r="K107" s="1">
        <f>COUNTIF(pesele[nameid],pesele[[#This Row],[nameid]])-1</f>
        <v>0</v>
      </c>
    </row>
    <row r="108" spans="1:11" x14ac:dyDescent="0.25">
      <c r="A108" s="1" t="s">
        <v>790</v>
      </c>
      <c r="B108" s="1" t="s">
        <v>791</v>
      </c>
      <c r="C108" s="1" t="s">
        <v>260</v>
      </c>
      <c r="D108" s="1">
        <f>MID(pesele[[#This Row],[PESEL]],1,2)+1900</f>
        <v>1909</v>
      </c>
      <c r="E108" s="1" t="str">
        <f>MID(pesele[[#This Row],[PESEL]],3,2)</f>
        <v>32</v>
      </c>
      <c r="F108" s="1" t="str">
        <f>MID(pesele[[#This Row],[PESEL]],6,2)</f>
        <v>70</v>
      </c>
      <c r="G108" s="7">
        <f>MID(pesele[[#This Row],[PESEL]],7,2)/1</f>
        <v>2</v>
      </c>
      <c r="H108" s="1" t="str">
        <f>IF(MOD(MID(pesele[[#This Row],[PESEL]],10,1),2)=0,"k","m")</f>
        <v>m</v>
      </c>
      <c r="I108" s="1">
        <f>IF(pesele[[#This Row],[plec]]="k",IF(RIGHT(pesele[[#This Row],[Imie]],1)="a",0,1),0)</f>
        <v>0</v>
      </c>
      <c r="J108" s="1" t="str">
        <f>pesele[[#This Row],[Nazwisko]]&amp;pesele[[#This Row],[Imie]]</f>
        <v>StanulewiczFilip</v>
      </c>
      <c r="K108" s="1">
        <f>COUNTIF(pesele[nameid],pesele[[#This Row],[nameid]])-1</f>
        <v>0</v>
      </c>
    </row>
    <row r="109" spans="1:11" x14ac:dyDescent="0.25">
      <c r="A109" s="1" t="s">
        <v>796</v>
      </c>
      <c r="B109" s="1" t="s">
        <v>797</v>
      </c>
      <c r="C109" s="1" t="s">
        <v>78</v>
      </c>
      <c r="D109" s="1">
        <f>MID(pesele[[#This Row],[PESEL]],1,2)+1900</f>
        <v>1909</v>
      </c>
      <c r="E109" s="1" t="str">
        <f>MID(pesele[[#This Row],[PESEL]],3,2)</f>
        <v>32</v>
      </c>
      <c r="F109" s="1" t="str">
        <f>MID(pesele[[#This Row],[PESEL]],6,2)</f>
        <v>80</v>
      </c>
      <c r="G109" s="7">
        <f>MID(pesele[[#This Row],[PESEL]],7,2)/1</f>
        <v>2</v>
      </c>
      <c r="H109" s="1" t="str">
        <f>IF(MOD(MID(pesele[[#This Row],[PESEL]],10,1),2)=0,"k","m")</f>
        <v>k</v>
      </c>
      <c r="I109" s="1">
        <f>IF(pesele[[#This Row],[plec]]="k",IF(RIGHT(pesele[[#This Row],[Imie]],1)="a",0,1),0)</f>
        <v>0</v>
      </c>
      <c r="J109" s="1" t="str">
        <f>pesele[[#This Row],[Nazwisko]]&amp;pesele[[#This Row],[Imie]]</f>
        <v>MarmelowskaMartyna</v>
      </c>
      <c r="K109" s="1">
        <f>COUNTIF(pesele[nameid],pesele[[#This Row],[nameid]])-1</f>
        <v>0</v>
      </c>
    </row>
    <row r="110" spans="1:11" x14ac:dyDescent="0.25">
      <c r="A110" s="1" t="s">
        <v>861</v>
      </c>
      <c r="B110" s="1" t="s">
        <v>862</v>
      </c>
      <c r="C110" s="1" t="s">
        <v>73</v>
      </c>
      <c r="D110" s="1">
        <f>MID(pesele[[#This Row],[PESEL]],1,2)+1900</f>
        <v>1957</v>
      </c>
      <c r="E110" s="1" t="str">
        <f>MID(pesele[[#This Row],[PESEL]],3,2)</f>
        <v>10</v>
      </c>
      <c r="F110" s="1" t="str">
        <f>MID(pesele[[#This Row],[PESEL]],6,2)</f>
        <v>20</v>
      </c>
      <c r="G110" s="7">
        <f>MID(pesele[[#This Row],[PESEL]],7,2)/1</f>
        <v>2</v>
      </c>
      <c r="H110" s="1" t="str">
        <f>IF(MOD(MID(pesele[[#This Row],[PESEL]],10,1),2)=0,"k","m")</f>
        <v>m</v>
      </c>
      <c r="I110" s="1">
        <f>IF(pesele[[#This Row],[plec]]="k",IF(RIGHT(pesele[[#This Row],[Imie]],1)="a",0,1),0)</f>
        <v>0</v>
      </c>
      <c r="J110" s="1" t="str">
        <f>pesele[[#This Row],[Nazwisko]]&amp;pesele[[#This Row],[Imie]]</f>
        <v>BialaszewskiPiotr</v>
      </c>
      <c r="K110" s="1">
        <f>COUNTIF(pesele[nameid],pesele[[#This Row],[nameid]])-1</f>
        <v>0</v>
      </c>
    </row>
    <row r="111" spans="1:11" x14ac:dyDescent="0.25">
      <c r="A111" s="1" t="s">
        <v>695</v>
      </c>
      <c r="B111" s="1" t="s">
        <v>350</v>
      </c>
      <c r="C111" s="1" t="s">
        <v>351</v>
      </c>
      <c r="D111" s="1">
        <f>MID(pesele[[#This Row],[PESEL]],1,2)+1900</f>
        <v>1909</v>
      </c>
      <c r="E111" s="1" t="str">
        <f>MID(pesele[[#This Row],[PESEL]],3,2)</f>
        <v>31</v>
      </c>
      <c r="F111" s="1" t="str">
        <f>MID(pesele[[#This Row],[PESEL]],6,2)</f>
        <v>00</v>
      </c>
      <c r="G111" s="7">
        <f>MID(pesele[[#This Row],[PESEL]],7,2)/1</f>
        <v>3</v>
      </c>
      <c r="H111" s="1" t="str">
        <f>IF(MOD(MID(pesele[[#This Row],[PESEL]],10,1),2)=0,"k","m")</f>
        <v>k</v>
      </c>
      <c r="I111" s="1">
        <f>IF(pesele[[#This Row],[plec]]="k",IF(RIGHT(pesele[[#This Row],[Imie]],1)="a",0,1),0)</f>
        <v>0</v>
      </c>
      <c r="J111" s="1" t="str">
        <f>pesele[[#This Row],[Nazwisko]]&amp;pesele[[#This Row],[Imie]]</f>
        <v>KozlowskaMalgorzata</v>
      </c>
      <c r="K111" s="1">
        <f>COUNTIF(pesele[nameid],pesele[[#This Row],[nameid]])-1</f>
        <v>2</v>
      </c>
    </row>
    <row r="112" spans="1:11" x14ac:dyDescent="0.25">
      <c r="A112" s="1" t="s">
        <v>206</v>
      </c>
      <c r="B112" s="1" t="s">
        <v>207</v>
      </c>
      <c r="C112" s="1" t="s">
        <v>208</v>
      </c>
      <c r="D112" s="1">
        <f>MID(pesele[[#This Row],[PESEL]],1,2)+1900</f>
        <v>1908</v>
      </c>
      <c r="E112" s="1" t="str">
        <f>MID(pesele[[#This Row],[PESEL]],3,2)</f>
        <v>32</v>
      </c>
      <c r="F112" s="1" t="str">
        <f>MID(pesele[[#This Row],[PESEL]],6,2)</f>
        <v>10</v>
      </c>
      <c r="G112" s="7">
        <f>MID(pesele[[#This Row],[PESEL]],7,2)/1</f>
        <v>3</v>
      </c>
      <c r="H112" s="1" t="str">
        <f>IF(MOD(MID(pesele[[#This Row],[PESEL]],10,1),2)=0,"k","m")</f>
        <v>m</v>
      </c>
      <c r="I112" s="1">
        <f>IF(pesele[[#This Row],[plec]]="k",IF(RIGHT(pesele[[#This Row],[Imie]],1)="a",0,1),0)</f>
        <v>0</v>
      </c>
      <c r="J112" s="1" t="str">
        <f>pesele[[#This Row],[Nazwisko]]&amp;pesele[[#This Row],[Imie]]</f>
        <v>WizniewskiAndrzej</v>
      </c>
      <c r="K112" s="1">
        <f>COUNTIF(pesele[nameid],pesele[[#This Row],[nameid]])-1</f>
        <v>1</v>
      </c>
    </row>
    <row r="113" spans="1:11" x14ac:dyDescent="0.25">
      <c r="A113" s="1" t="s">
        <v>32</v>
      </c>
      <c r="B113" s="1" t="s">
        <v>33</v>
      </c>
      <c r="C113" s="1" t="s">
        <v>20</v>
      </c>
      <c r="D113" s="1">
        <f>MID(pesele[[#This Row],[PESEL]],1,2)+1900</f>
        <v>1908</v>
      </c>
      <c r="E113" s="1" t="str">
        <f>MID(pesele[[#This Row],[PESEL]],3,2)</f>
        <v>26</v>
      </c>
      <c r="F113" s="1" t="str">
        <f>MID(pesele[[#This Row],[PESEL]],6,2)</f>
        <v>40</v>
      </c>
      <c r="G113" s="7">
        <f>MID(pesele[[#This Row],[PESEL]],7,2)/1</f>
        <v>3</v>
      </c>
      <c r="H113" s="1" t="str">
        <f>IF(MOD(MID(pesele[[#This Row],[PESEL]],10,1),2)=0,"k","m")</f>
        <v>m</v>
      </c>
      <c r="I113" s="1">
        <f>IF(pesele[[#This Row],[plec]]="k",IF(RIGHT(pesele[[#This Row],[Imie]],1)="a",0,1),0)</f>
        <v>0</v>
      </c>
      <c r="J113" s="1" t="str">
        <f>pesele[[#This Row],[Nazwisko]]&amp;pesele[[#This Row],[Imie]]</f>
        <v>GlacPatryk</v>
      </c>
      <c r="K113" s="1">
        <f>COUNTIF(pesele[nameid],pesele[[#This Row],[nameid]])-1</f>
        <v>0</v>
      </c>
    </row>
    <row r="114" spans="1:11" x14ac:dyDescent="0.25">
      <c r="A114" s="1" t="s">
        <v>62</v>
      </c>
      <c r="B114" s="1" t="s">
        <v>63</v>
      </c>
      <c r="C114" s="1" t="s">
        <v>64</v>
      </c>
      <c r="D114" s="1">
        <f>MID(pesele[[#This Row],[PESEL]],1,2)+1900</f>
        <v>1908</v>
      </c>
      <c r="E114" s="1" t="str">
        <f>MID(pesele[[#This Row],[PESEL]],3,2)</f>
        <v>27</v>
      </c>
      <c r="F114" s="1" t="str">
        <f>MID(pesele[[#This Row],[PESEL]],6,2)</f>
        <v>70</v>
      </c>
      <c r="G114" s="7">
        <f>MID(pesele[[#This Row],[PESEL]],7,2)/1</f>
        <v>3</v>
      </c>
      <c r="H114" s="1" t="str">
        <f>IF(MOD(MID(pesele[[#This Row],[PESEL]],10,1),2)=0,"k","m")</f>
        <v>m</v>
      </c>
      <c r="I114" s="1">
        <f>IF(pesele[[#This Row],[plec]]="k",IF(RIGHT(pesele[[#This Row],[Imie]],1)="a",0,1),0)</f>
        <v>0</v>
      </c>
      <c r="J114" s="1" t="str">
        <f>pesele[[#This Row],[Nazwisko]]&amp;pesele[[#This Row],[Imie]]</f>
        <v>KaliszukMikolaj</v>
      </c>
      <c r="K114" s="1">
        <f>COUNTIF(pesele[nameid],pesele[[#This Row],[nameid]])-1</f>
        <v>0</v>
      </c>
    </row>
    <row r="115" spans="1:11" x14ac:dyDescent="0.25">
      <c r="A115" s="1" t="s">
        <v>68</v>
      </c>
      <c r="B115" s="1" t="s">
        <v>69</v>
      </c>
      <c r="C115" s="1" t="s">
        <v>70</v>
      </c>
      <c r="D115" s="1">
        <f>MID(pesele[[#This Row],[PESEL]],1,2)+1900</f>
        <v>1908</v>
      </c>
      <c r="E115" s="1" t="str">
        <f>MID(pesele[[#This Row],[PESEL]],3,2)</f>
        <v>27</v>
      </c>
      <c r="F115" s="1" t="str">
        <f>MID(pesele[[#This Row],[PESEL]],6,2)</f>
        <v>90</v>
      </c>
      <c r="G115" s="7">
        <f>MID(pesele[[#This Row],[PESEL]],7,2)/1</f>
        <v>3</v>
      </c>
      <c r="H115" s="1" t="str">
        <f>IF(MOD(MID(pesele[[#This Row],[PESEL]],10,1),2)=0,"k","m")</f>
        <v>k</v>
      </c>
      <c r="I115" s="1">
        <f>IF(pesele[[#This Row],[plec]]="k",IF(RIGHT(pesele[[#This Row],[Imie]],1)="a",0,1),0)</f>
        <v>0</v>
      </c>
      <c r="J115" s="1" t="str">
        <f>pesele[[#This Row],[Nazwisko]]&amp;pesele[[#This Row],[Imie]]</f>
        <v>GrzesiakNina</v>
      </c>
      <c r="K115" s="1">
        <f>COUNTIF(pesele[nameid],pesele[[#This Row],[nameid]])-1</f>
        <v>0</v>
      </c>
    </row>
    <row r="116" spans="1:11" x14ac:dyDescent="0.25">
      <c r="A116" s="1" t="s">
        <v>74</v>
      </c>
      <c r="B116" s="1" t="s">
        <v>75</v>
      </c>
      <c r="C116" s="1" t="s">
        <v>8</v>
      </c>
      <c r="D116" s="1">
        <f>MID(pesele[[#This Row],[PESEL]],1,2)+1900</f>
        <v>1908</v>
      </c>
      <c r="E116" s="1" t="str">
        <f>MID(pesele[[#This Row],[PESEL]],3,2)</f>
        <v>28</v>
      </c>
      <c r="F116" s="1" t="str">
        <f>MID(pesele[[#This Row],[PESEL]],6,2)</f>
        <v>20</v>
      </c>
      <c r="G116" s="7">
        <f>MID(pesele[[#This Row],[PESEL]],7,2)/1</f>
        <v>3</v>
      </c>
      <c r="H116" s="1" t="str">
        <f>IF(MOD(MID(pesele[[#This Row],[PESEL]],10,1),2)=0,"k","m")</f>
        <v>m</v>
      </c>
      <c r="I116" s="1">
        <f>IF(pesele[[#This Row],[plec]]="k",IF(RIGHT(pesele[[#This Row],[Imie]],1)="a",0,1),0)</f>
        <v>0</v>
      </c>
      <c r="J116" s="1" t="str">
        <f>pesele[[#This Row],[Nazwisko]]&amp;pesele[[#This Row],[Imie]]</f>
        <v>JanczynskiNikodem</v>
      </c>
      <c r="K116" s="1">
        <f>COUNTIF(pesele[nameid],pesele[[#This Row],[nameid]])-1</f>
        <v>0</v>
      </c>
    </row>
    <row r="117" spans="1:11" x14ac:dyDescent="0.25">
      <c r="A117" s="1" t="s">
        <v>81</v>
      </c>
      <c r="B117" s="1" t="s">
        <v>82</v>
      </c>
      <c r="C117" s="1" t="s">
        <v>83</v>
      </c>
      <c r="D117" s="1">
        <f>MID(pesele[[#This Row],[PESEL]],1,2)+1900</f>
        <v>1908</v>
      </c>
      <c r="E117" s="1" t="str">
        <f>MID(pesele[[#This Row],[PESEL]],3,2)</f>
        <v>28</v>
      </c>
      <c r="F117" s="1" t="str">
        <f>MID(pesele[[#This Row],[PESEL]],6,2)</f>
        <v>40</v>
      </c>
      <c r="G117" s="7">
        <f>MID(pesele[[#This Row],[PESEL]],7,2)/1</f>
        <v>3</v>
      </c>
      <c r="H117" s="1" t="str">
        <f>IF(MOD(MID(pesele[[#This Row],[PESEL]],10,1),2)=0,"k","m")</f>
        <v>k</v>
      </c>
      <c r="I117" s="1">
        <f>IF(pesele[[#This Row],[plec]]="k",IF(RIGHT(pesele[[#This Row],[Imie]],1)="a",0,1),0)</f>
        <v>0</v>
      </c>
      <c r="J117" s="1" t="str">
        <f>pesele[[#This Row],[Nazwisko]]&amp;pesele[[#This Row],[Imie]]</f>
        <v>KlukowskaMatylda</v>
      </c>
      <c r="K117" s="1">
        <f>COUNTIF(pesele[nameid],pesele[[#This Row],[nameid]])-1</f>
        <v>0</v>
      </c>
    </row>
    <row r="118" spans="1:11" x14ac:dyDescent="0.25">
      <c r="A118" s="1" t="s">
        <v>87</v>
      </c>
      <c r="B118" s="1" t="s">
        <v>88</v>
      </c>
      <c r="C118" s="1" t="s">
        <v>89</v>
      </c>
      <c r="D118" s="1">
        <f>MID(pesele[[#This Row],[PESEL]],1,2)+1900</f>
        <v>1908</v>
      </c>
      <c r="E118" s="1" t="str">
        <f>MID(pesele[[#This Row],[PESEL]],3,2)</f>
        <v>28</v>
      </c>
      <c r="F118" s="1" t="str">
        <f>MID(pesele[[#This Row],[PESEL]],6,2)</f>
        <v>90</v>
      </c>
      <c r="G118" s="7">
        <f>MID(pesele[[#This Row],[PESEL]],7,2)/1</f>
        <v>3</v>
      </c>
      <c r="H118" s="1" t="str">
        <f>IF(MOD(MID(pesele[[#This Row],[PESEL]],10,1),2)=0,"k","m")</f>
        <v>k</v>
      </c>
      <c r="I118" s="1">
        <f>IF(pesele[[#This Row],[plec]]="k",IF(RIGHT(pesele[[#This Row],[Imie]],1)="a",0,1),0)</f>
        <v>0</v>
      </c>
      <c r="J118" s="1" t="str">
        <f>pesele[[#This Row],[Nazwisko]]&amp;pesele[[#This Row],[Imie]]</f>
        <v>KubanMaja</v>
      </c>
      <c r="K118" s="1">
        <f>COUNTIF(pesele[nameid],pesele[[#This Row],[nameid]])-1</f>
        <v>0</v>
      </c>
    </row>
    <row r="119" spans="1:11" x14ac:dyDescent="0.25">
      <c r="A119" s="1" t="s">
        <v>93</v>
      </c>
      <c r="B119" s="1" t="s">
        <v>94</v>
      </c>
      <c r="C119" s="1" t="s">
        <v>5</v>
      </c>
      <c r="D119" s="1">
        <f>MID(pesele[[#This Row],[PESEL]],1,2)+1900</f>
        <v>1908</v>
      </c>
      <c r="E119" s="1" t="str">
        <f>MID(pesele[[#This Row],[PESEL]],3,2)</f>
        <v>28</v>
      </c>
      <c r="F119" s="1" t="str">
        <f>MID(pesele[[#This Row],[PESEL]],6,2)</f>
        <v>00</v>
      </c>
      <c r="G119" s="7">
        <f>MID(pesele[[#This Row],[PESEL]],7,2)/1</f>
        <v>3</v>
      </c>
      <c r="H119" s="1" t="str">
        <f>IF(MOD(MID(pesele[[#This Row],[PESEL]],10,1),2)=0,"k","m")</f>
        <v>m</v>
      </c>
      <c r="I119" s="1">
        <f>IF(pesele[[#This Row],[plec]]="k",IF(RIGHT(pesele[[#This Row],[Imie]],1)="a",0,1),0)</f>
        <v>0</v>
      </c>
      <c r="J119" s="1" t="str">
        <f>pesele[[#This Row],[Nazwisko]]&amp;pesele[[#This Row],[Imie]]</f>
        <v>MazniewskiKrzysztof</v>
      </c>
      <c r="K119" s="1">
        <f>COUNTIF(pesele[nameid],pesele[[#This Row],[nameid]])-1</f>
        <v>0</v>
      </c>
    </row>
    <row r="120" spans="1:11" x14ac:dyDescent="0.25">
      <c r="A120" s="1" t="s">
        <v>227</v>
      </c>
      <c r="B120" s="1" t="s">
        <v>228</v>
      </c>
      <c r="C120" s="1" t="s">
        <v>14</v>
      </c>
      <c r="D120" s="1">
        <f>MID(pesele[[#This Row],[PESEL]],1,2)+1900</f>
        <v>1908</v>
      </c>
      <c r="E120" s="1" t="str">
        <f>MID(pesele[[#This Row],[PESEL]],3,2)</f>
        <v>32</v>
      </c>
      <c r="F120" s="1" t="str">
        <f>MID(pesele[[#This Row],[PESEL]],6,2)</f>
        <v>80</v>
      </c>
      <c r="G120" s="7">
        <f>MID(pesele[[#This Row],[PESEL]],7,2)/1</f>
        <v>3</v>
      </c>
      <c r="H120" s="1" t="str">
        <f>IF(MOD(MID(pesele[[#This Row],[PESEL]],10,1),2)=0,"k","m")</f>
        <v>m</v>
      </c>
      <c r="I120" s="1">
        <f>IF(pesele[[#This Row],[plec]]="k",IF(RIGHT(pesele[[#This Row],[Imie]],1)="a",0,1),0)</f>
        <v>0</v>
      </c>
      <c r="J120" s="1" t="str">
        <f>pesele[[#This Row],[Nazwisko]]&amp;pesele[[#This Row],[Imie]]</f>
        <v>KutnikMarcin</v>
      </c>
      <c r="K120" s="1">
        <f>COUNTIF(pesele[nameid],pesele[[#This Row],[nameid]])-1</f>
        <v>0</v>
      </c>
    </row>
    <row r="121" spans="1:11" x14ac:dyDescent="0.25">
      <c r="A121" s="1" t="s">
        <v>229</v>
      </c>
      <c r="B121" s="1" t="s">
        <v>123</v>
      </c>
      <c r="C121" s="1" t="s">
        <v>230</v>
      </c>
      <c r="D121" s="1">
        <f>MID(pesele[[#This Row],[PESEL]],1,2)+1900</f>
        <v>1908</v>
      </c>
      <c r="E121" s="1" t="str">
        <f>MID(pesele[[#This Row],[PESEL]],3,2)</f>
        <v>32</v>
      </c>
      <c r="F121" s="1" t="str">
        <f>MID(pesele[[#This Row],[PESEL]],6,2)</f>
        <v>90</v>
      </c>
      <c r="G121" s="7">
        <f>MID(pesele[[#This Row],[PESEL]],7,2)/1</f>
        <v>3</v>
      </c>
      <c r="H121" s="1" t="str">
        <f>IF(MOD(MID(pesele[[#This Row],[PESEL]],10,1),2)=0,"k","m")</f>
        <v>m</v>
      </c>
      <c r="I121" s="1">
        <f>IF(pesele[[#This Row],[plec]]="k",IF(RIGHT(pesele[[#This Row],[Imie]],1)="a",0,1),0)</f>
        <v>0</v>
      </c>
      <c r="J121" s="1" t="str">
        <f>pesele[[#This Row],[Nazwisko]]&amp;pesele[[#This Row],[Imie]]</f>
        <v>DabrowskiSzczepan</v>
      </c>
      <c r="K121" s="1">
        <f>COUNTIF(pesele[nameid],pesele[[#This Row],[nameid]])-1</f>
        <v>0</v>
      </c>
    </row>
    <row r="122" spans="1:11" x14ac:dyDescent="0.25">
      <c r="A122" s="1" t="s">
        <v>236</v>
      </c>
      <c r="B122" s="1" t="s">
        <v>237</v>
      </c>
      <c r="C122" s="1" t="s">
        <v>238</v>
      </c>
      <c r="D122" s="1">
        <f>MID(pesele[[#This Row],[PESEL]],1,2)+1900</f>
        <v>1908</v>
      </c>
      <c r="E122" s="1" t="str">
        <f>MID(pesele[[#This Row],[PESEL]],3,2)</f>
        <v>32</v>
      </c>
      <c r="F122" s="1" t="str">
        <f>MID(pesele[[#This Row],[PESEL]],6,2)</f>
        <v>30</v>
      </c>
      <c r="G122" s="7">
        <f>MID(pesele[[#This Row],[PESEL]],7,2)/1</f>
        <v>3</v>
      </c>
      <c r="H122" s="1" t="str">
        <f>IF(MOD(MID(pesele[[#This Row],[PESEL]],10,1),2)=0,"k","m")</f>
        <v>m</v>
      </c>
      <c r="I122" s="1">
        <f>IF(pesele[[#This Row],[plec]]="k",IF(RIGHT(pesele[[#This Row],[Imie]],1)="a",0,1),0)</f>
        <v>0</v>
      </c>
      <c r="J122" s="1" t="str">
        <f>pesele[[#This Row],[Nazwisko]]&amp;pesele[[#This Row],[Imie]]</f>
        <v>MieczkowskiKrystian</v>
      </c>
      <c r="K122" s="1">
        <f>COUNTIF(pesele[nameid],pesele[[#This Row],[nameid]])-1</f>
        <v>0</v>
      </c>
    </row>
    <row r="123" spans="1:11" x14ac:dyDescent="0.25">
      <c r="A123" s="1" t="s">
        <v>276</v>
      </c>
      <c r="B123" s="1" t="s">
        <v>277</v>
      </c>
      <c r="C123" s="1" t="s">
        <v>278</v>
      </c>
      <c r="D123" s="1">
        <f>MID(pesele[[#This Row],[PESEL]],1,2)+1900</f>
        <v>1909</v>
      </c>
      <c r="E123" s="1" t="str">
        <f>MID(pesele[[#This Row],[PESEL]],3,2)</f>
        <v>21</v>
      </c>
      <c r="F123" s="1" t="str">
        <f>MID(pesele[[#This Row],[PESEL]],6,2)</f>
        <v>50</v>
      </c>
      <c r="G123" s="7">
        <f>MID(pesele[[#This Row],[PESEL]],7,2)/1</f>
        <v>3</v>
      </c>
      <c r="H123" s="1" t="str">
        <f>IF(MOD(MID(pesele[[#This Row],[PESEL]],10,1),2)=0,"k","m")</f>
        <v>m</v>
      </c>
      <c r="I123" s="1">
        <f>IF(pesele[[#This Row],[plec]]="k",IF(RIGHT(pesele[[#This Row],[Imie]],1)="a",0,1),0)</f>
        <v>0</v>
      </c>
      <c r="J123" s="1" t="str">
        <f>pesele[[#This Row],[Nazwisko]]&amp;pesele[[#This Row],[Imie]]</f>
        <v>MarkowiakLeon</v>
      </c>
      <c r="K123" s="1">
        <f>COUNTIF(pesele[nameid],pesele[[#This Row],[nameid]])-1</f>
        <v>0</v>
      </c>
    </row>
    <row r="124" spans="1:11" x14ac:dyDescent="0.25">
      <c r="A124" s="1" t="s">
        <v>279</v>
      </c>
      <c r="B124" s="1" t="s">
        <v>280</v>
      </c>
      <c r="C124" s="1" t="s">
        <v>281</v>
      </c>
      <c r="D124" s="1">
        <f>MID(pesele[[#This Row],[PESEL]],1,2)+1900</f>
        <v>1909</v>
      </c>
      <c r="E124" s="1" t="str">
        <f>MID(pesele[[#This Row],[PESEL]],3,2)</f>
        <v>21</v>
      </c>
      <c r="F124" s="1" t="str">
        <f>MID(pesele[[#This Row],[PESEL]],6,2)</f>
        <v>50</v>
      </c>
      <c r="G124" s="7">
        <f>MID(pesele[[#This Row],[PESEL]],7,2)/1</f>
        <v>3</v>
      </c>
      <c r="H124" s="1" t="str">
        <f>IF(MOD(MID(pesele[[#This Row],[PESEL]],10,1),2)=0,"k","m")</f>
        <v>m</v>
      </c>
      <c r="I124" s="1">
        <f>IF(pesele[[#This Row],[plec]]="k",IF(RIGHT(pesele[[#This Row],[Imie]],1)="a",0,1),0)</f>
        <v>0</v>
      </c>
      <c r="J124" s="1" t="str">
        <f>pesele[[#This Row],[Nazwisko]]&amp;pesele[[#This Row],[Imie]]</f>
        <v>SikoraHubert</v>
      </c>
      <c r="K124" s="1">
        <f>COUNTIF(pesele[nameid],pesele[[#This Row],[nameid]])-1</f>
        <v>0</v>
      </c>
    </row>
    <row r="125" spans="1:11" x14ac:dyDescent="0.25">
      <c r="A125" s="1" t="s">
        <v>307</v>
      </c>
      <c r="B125" s="1" t="s">
        <v>308</v>
      </c>
      <c r="C125" s="1" t="s">
        <v>309</v>
      </c>
      <c r="D125" s="1">
        <f>MID(pesele[[#This Row],[PESEL]],1,2)+1900</f>
        <v>1909</v>
      </c>
      <c r="E125" s="1" t="str">
        <f>MID(pesele[[#This Row],[PESEL]],3,2)</f>
        <v>21</v>
      </c>
      <c r="F125" s="1" t="str">
        <f>MID(pesele[[#This Row],[PESEL]],6,2)</f>
        <v>00</v>
      </c>
      <c r="G125" s="7">
        <f>MID(pesele[[#This Row],[PESEL]],7,2)/1</f>
        <v>3</v>
      </c>
      <c r="H125" s="1" t="str">
        <f>IF(MOD(MID(pesele[[#This Row],[PESEL]],10,1),2)=0,"k","m")</f>
        <v>k</v>
      </c>
      <c r="I125" s="1">
        <f>IF(pesele[[#This Row],[plec]]="k",IF(RIGHT(pesele[[#This Row],[Imie]],1)="a",0,1),0)</f>
        <v>0</v>
      </c>
      <c r="J125" s="1" t="str">
        <f>pesele[[#This Row],[Nazwisko]]&amp;pesele[[#This Row],[Imie]]</f>
        <v>PuzleckaJulia</v>
      </c>
      <c r="K125" s="1">
        <f>COUNTIF(pesele[nameid],pesele[[#This Row],[nameid]])-1</f>
        <v>0</v>
      </c>
    </row>
    <row r="126" spans="1:11" x14ac:dyDescent="0.25">
      <c r="A126" s="1" t="s">
        <v>338</v>
      </c>
      <c r="B126" s="1" t="s">
        <v>339</v>
      </c>
      <c r="C126" s="1" t="s">
        <v>340</v>
      </c>
      <c r="D126" s="1">
        <f>MID(pesele[[#This Row],[PESEL]],1,2)+1900</f>
        <v>1909</v>
      </c>
      <c r="E126" s="1" t="str">
        <f>MID(pesele[[#This Row],[PESEL]],3,2)</f>
        <v>21</v>
      </c>
      <c r="F126" s="1" t="str">
        <f>MID(pesele[[#This Row],[PESEL]],6,2)</f>
        <v>50</v>
      </c>
      <c r="G126" s="7">
        <f>MID(pesele[[#This Row],[PESEL]],7,2)/1</f>
        <v>3</v>
      </c>
      <c r="H126" s="1" t="str">
        <f>IF(MOD(MID(pesele[[#This Row],[PESEL]],10,1),2)=0,"k","m")</f>
        <v>k</v>
      </c>
      <c r="I126" s="1">
        <f>IF(pesele[[#This Row],[plec]]="k",IF(RIGHT(pesele[[#This Row],[Imie]],1)="a",0,1),0)</f>
        <v>0</v>
      </c>
      <c r="J126" s="1" t="str">
        <f>pesele[[#This Row],[Nazwisko]]&amp;pesele[[#This Row],[Imie]]</f>
        <v>SwirkAntonina</v>
      </c>
      <c r="K126" s="1">
        <f>COUNTIF(pesele[nameid],pesele[[#This Row],[nameid]])-1</f>
        <v>0</v>
      </c>
    </row>
    <row r="127" spans="1:11" x14ac:dyDescent="0.25">
      <c r="A127" s="1" t="s">
        <v>364</v>
      </c>
      <c r="B127" s="1" t="s">
        <v>365</v>
      </c>
      <c r="C127" s="1" t="s">
        <v>309</v>
      </c>
      <c r="D127" s="1">
        <f>MID(pesele[[#This Row],[PESEL]],1,2)+1900</f>
        <v>1909</v>
      </c>
      <c r="E127" s="1" t="str">
        <f>MID(pesele[[#This Row],[PESEL]],3,2)</f>
        <v>21</v>
      </c>
      <c r="F127" s="1" t="str">
        <f>MID(pesele[[#This Row],[PESEL]],6,2)</f>
        <v>80</v>
      </c>
      <c r="G127" s="7">
        <f>MID(pesele[[#This Row],[PESEL]],7,2)/1</f>
        <v>3</v>
      </c>
      <c r="H127" s="1" t="str">
        <f>IF(MOD(MID(pesele[[#This Row],[PESEL]],10,1),2)=0,"k","m")</f>
        <v>k</v>
      </c>
      <c r="I127" s="1">
        <f>IF(pesele[[#This Row],[plec]]="k",IF(RIGHT(pesele[[#This Row],[Imie]],1)="a",0,1),0)</f>
        <v>0</v>
      </c>
      <c r="J127" s="1" t="str">
        <f>pesele[[#This Row],[Nazwisko]]&amp;pesele[[#This Row],[Imie]]</f>
        <v>RadoszJulia</v>
      </c>
      <c r="K127" s="1">
        <f>COUNTIF(pesele[nameid],pesele[[#This Row],[nameid]])-1</f>
        <v>0</v>
      </c>
    </row>
    <row r="128" spans="1:11" x14ac:dyDescent="0.25">
      <c r="A128" s="1" t="s">
        <v>417</v>
      </c>
      <c r="B128" s="1" t="s">
        <v>418</v>
      </c>
      <c r="C128" s="1" t="s">
        <v>419</v>
      </c>
      <c r="D128" s="1">
        <f>MID(pesele[[#This Row],[PESEL]],1,2)+1900</f>
        <v>1909</v>
      </c>
      <c r="E128" s="1" t="str">
        <f>MID(pesele[[#This Row],[PESEL]],3,2)</f>
        <v>22</v>
      </c>
      <c r="F128" s="1" t="str">
        <f>MID(pesele[[#This Row],[PESEL]],6,2)</f>
        <v>10</v>
      </c>
      <c r="G128" s="7">
        <f>MID(pesele[[#This Row],[PESEL]],7,2)/1</f>
        <v>3</v>
      </c>
      <c r="H128" s="1" t="str">
        <f>IF(MOD(MID(pesele[[#This Row],[PESEL]],10,1),2)=0,"k","m")</f>
        <v>k</v>
      </c>
      <c r="I128" s="1">
        <f>IF(pesele[[#This Row],[plec]]="k",IF(RIGHT(pesele[[#This Row],[Imie]],1)="a",0,1),0)</f>
        <v>0</v>
      </c>
      <c r="J128" s="1" t="str">
        <f>pesele[[#This Row],[Nazwisko]]&amp;pesele[[#This Row],[Imie]]</f>
        <v>MrozekLena</v>
      </c>
      <c r="K128" s="1">
        <f>COUNTIF(pesele[nameid],pesele[[#This Row],[nameid]])-1</f>
        <v>0</v>
      </c>
    </row>
    <row r="129" spans="1:11" x14ac:dyDescent="0.25">
      <c r="A129" s="1" t="s">
        <v>506</v>
      </c>
      <c r="B129" s="1" t="s">
        <v>507</v>
      </c>
      <c r="C129" s="1" t="s">
        <v>508</v>
      </c>
      <c r="D129" s="1">
        <f>MID(pesele[[#This Row],[PESEL]],1,2)+1900</f>
        <v>1909</v>
      </c>
      <c r="E129" s="1" t="str">
        <f>MID(pesele[[#This Row],[PESEL]],3,2)</f>
        <v>30</v>
      </c>
      <c r="F129" s="1" t="str">
        <f>MID(pesele[[#This Row],[PESEL]],6,2)</f>
        <v>30</v>
      </c>
      <c r="G129" s="7">
        <f>MID(pesele[[#This Row],[PESEL]],7,2)/1</f>
        <v>3</v>
      </c>
      <c r="H129" s="1" t="str">
        <f>IF(MOD(MID(pesele[[#This Row],[PESEL]],10,1),2)=0,"k","m")</f>
        <v>m</v>
      </c>
      <c r="I129" s="1">
        <f>IF(pesele[[#This Row],[plec]]="k",IF(RIGHT(pesele[[#This Row],[Imie]],1)="a",0,1),0)</f>
        <v>0</v>
      </c>
      <c r="J129" s="1" t="str">
        <f>pesele[[#This Row],[Nazwisko]]&amp;pesele[[#This Row],[Imie]]</f>
        <v>SykusFabian</v>
      </c>
      <c r="K129" s="1">
        <f>COUNTIF(pesele[nameid],pesele[[#This Row],[nameid]])-1</f>
        <v>0</v>
      </c>
    </row>
    <row r="130" spans="1:11" x14ac:dyDescent="0.25">
      <c r="A130" s="1" t="s">
        <v>553</v>
      </c>
      <c r="B130" s="1" t="s">
        <v>554</v>
      </c>
      <c r="C130" s="1" t="s">
        <v>187</v>
      </c>
      <c r="D130" s="1">
        <f>MID(pesele[[#This Row],[PESEL]],1,2)+1900</f>
        <v>1909</v>
      </c>
      <c r="E130" s="1" t="str">
        <f>MID(pesele[[#This Row],[PESEL]],3,2)</f>
        <v>30</v>
      </c>
      <c r="F130" s="1" t="str">
        <f>MID(pesele[[#This Row],[PESEL]],6,2)</f>
        <v>00</v>
      </c>
      <c r="G130" s="7">
        <f>MID(pesele[[#This Row],[PESEL]],7,2)/1</f>
        <v>3</v>
      </c>
      <c r="H130" s="1" t="str">
        <f>IF(MOD(MID(pesele[[#This Row],[PESEL]],10,1),2)=0,"k","m")</f>
        <v>k</v>
      </c>
      <c r="I130" s="1">
        <f>IF(pesele[[#This Row],[plec]]="k",IF(RIGHT(pesele[[#This Row],[Imie]],1)="a",0,1),0)</f>
        <v>0</v>
      </c>
      <c r="J130" s="1" t="str">
        <f>pesele[[#This Row],[Nazwisko]]&amp;pesele[[#This Row],[Imie]]</f>
        <v>BroszczakOlga</v>
      </c>
      <c r="K130" s="1">
        <f>COUNTIF(pesele[nameid],pesele[[#This Row],[nameid]])-1</f>
        <v>0</v>
      </c>
    </row>
    <row r="131" spans="1:11" x14ac:dyDescent="0.25">
      <c r="A131" s="1" t="s">
        <v>581</v>
      </c>
      <c r="B131" s="1" t="s">
        <v>582</v>
      </c>
      <c r="C131" s="1" t="s">
        <v>67</v>
      </c>
      <c r="D131" s="1">
        <f>MID(pesele[[#This Row],[PESEL]],1,2)+1900</f>
        <v>1909</v>
      </c>
      <c r="E131" s="1" t="str">
        <f>MID(pesele[[#This Row],[PESEL]],3,2)</f>
        <v>31</v>
      </c>
      <c r="F131" s="1" t="str">
        <f>MID(pesele[[#This Row],[PESEL]],6,2)</f>
        <v>40</v>
      </c>
      <c r="G131" s="7">
        <f>MID(pesele[[#This Row],[PESEL]],7,2)/1</f>
        <v>3</v>
      </c>
      <c r="H131" s="1" t="str">
        <f>IF(MOD(MID(pesele[[#This Row],[PESEL]],10,1),2)=0,"k","m")</f>
        <v>k</v>
      </c>
      <c r="I131" s="1">
        <f>IF(pesele[[#This Row],[plec]]="k",IF(RIGHT(pesele[[#This Row],[Imie]],1)="a",0,1),0)</f>
        <v>0</v>
      </c>
      <c r="J131" s="1" t="str">
        <f>pesele[[#This Row],[Nazwisko]]&amp;pesele[[#This Row],[Imie]]</f>
        <v>MadejLucja</v>
      </c>
      <c r="K131" s="1">
        <f>COUNTIF(pesele[nameid],pesele[[#This Row],[nameid]])-1</f>
        <v>0</v>
      </c>
    </row>
    <row r="132" spans="1:11" x14ac:dyDescent="0.25">
      <c r="A132" s="1" t="s">
        <v>588</v>
      </c>
      <c r="B132" s="1" t="s">
        <v>589</v>
      </c>
      <c r="C132" s="1" t="s">
        <v>298</v>
      </c>
      <c r="D132" s="1">
        <f>MID(pesele[[#This Row],[PESEL]],1,2)+1900</f>
        <v>1909</v>
      </c>
      <c r="E132" s="1" t="str">
        <f>MID(pesele[[#This Row],[PESEL]],3,2)</f>
        <v>31</v>
      </c>
      <c r="F132" s="1" t="str">
        <f>MID(pesele[[#This Row],[PESEL]],6,2)</f>
        <v>50</v>
      </c>
      <c r="G132" s="7">
        <f>MID(pesele[[#This Row],[PESEL]],7,2)/1</f>
        <v>3</v>
      </c>
      <c r="H132" s="1" t="str">
        <f>IF(MOD(MID(pesele[[#This Row],[PESEL]],10,1),2)=0,"k","m")</f>
        <v>k</v>
      </c>
      <c r="I132" s="1">
        <f>IF(pesele[[#This Row],[plec]]="k",IF(RIGHT(pesele[[#This Row],[Imie]],1)="a",0,1),0)</f>
        <v>0</v>
      </c>
      <c r="J132" s="1" t="str">
        <f>pesele[[#This Row],[Nazwisko]]&amp;pesele[[#This Row],[Imie]]</f>
        <v>SznejderDominika</v>
      </c>
      <c r="K132" s="1">
        <f>COUNTIF(pesele[nameid],pesele[[#This Row],[nameid]])-1</f>
        <v>0</v>
      </c>
    </row>
    <row r="133" spans="1:11" x14ac:dyDescent="0.25">
      <c r="A133" s="1" t="s">
        <v>612</v>
      </c>
      <c r="B133" s="1" t="s">
        <v>353</v>
      </c>
      <c r="C133" s="1" t="s">
        <v>187</v>
      </c>
      <c r="D133" s="1">
        <f>MID(pesele[[#This Row],[PESEL]],1,2)+1900</f>
        <v>1909</v>
      </c>
      <c r="E133" s="1" t="str">
        <f>MID(pesele[[#This Row],[PESEL]],3,2)</f>
        <v>31</v>
      </c>
      <c r="F133" s="1" t="str">
        <f>MID(pesele[[#This Row],[PESEL]],6,2)</f>
        <v>10</v>
      </c>
      <c r="G133" s="7">
        <f>MID(pesele[[#This Row],[PESEL]],7,2)/1</f>
        <v>3</v>
      </c>
      <c r="H133" s="1" t="str">
        <f>IF(MOD(MID(pesele[[#This Row],[PESEL]],10,1),2)=0,"k","m")</f>
        <v>k</v>
      </c>
      <c r="I133" s="1">
        <f>IF(pesele[[#This Row],[plec]]="k",IF(RIGHT(pesele[[#This Row],[Imie]],1)="a",0,1),0)</f>
        <v>0</v>
      </c>
      <c r="J133" s="1" t="str">
        <f>pesele[[#This Row],[Nazwisko]]&amp;pesele[[#This Row],[Imie]]</f>
        <v>LewandowskaOlga</v>
      </c>
      <c r="K133" s="1">
        <f>COUNTIF(pesele[nameid],pesele[[#This Row],[nameid]])-1</f>
        <v>0</v>
      </c>
    </row>
    <row r="134" spans="1:11" x14ac:dyDescent="0.25">
      <c r="A134" s="1" t="s">
        <v>613</v>
      </c>
      <c r="B134" s="1" t="s">
        <v>614</v>
      </c>
      <c r="C134" s="1" t="s">
        <v>295</v>
      </c>
      <c r="D134" s="1">
        <f>MID(pesele[[#This Row],[PESEL]],1,2)+1900</f>
        <v>1909</v>
      </c>
      <c r="E134" s="1" t="str">
        <f>MID(pesele[[#This Row],[PESEL]],3,2)</f>
        <v>31</v>
      </c>
      <c r="F134" s="1" t="str">
        <f>MID(pesele[[#This Row],[PESEL]],6,2)</f>
        <v>10</v>
      </c>
      <c r="G134" s="7">
        <f>MID(pesele[[#This Row],[PESEL]],7,2)/1</f>
        <v>3</v>
      </c>
      <c r="H134" s="1" t="str">
        <f>IF(MOD(MID(pesele[[#This Row],[PESEL]],10,1),2)=0,"k","m")</f>
        <v>k</v>
      </c>
      <c r="I134" s="1">
        <f>IF(pesele[[#This Row],[plec]]="k",IF(RIGHT(pesele[[#This Row],[Imie]],1)="a",0,1),0)</f>
        <v>0</v>
      </c>
      <c r="J134" s="1" t="str">
        <f>pesele[[#This Row],[Nazwisko]]&amp;pesele[[#This Row],[Imie]]</f>
        <v>DerosasWeronika</v>
      </c>
      <c r="K134" s="1">
        <f>COUNTIF(pesele[nameid],pesele[[#This Row],[nameid]])-1</f>
        <v>0</v>
      </c>
    </row>
    <row r="135" spans="1:11" x14ac:dyDescent="0.25">
      <c r="A135" s="1" t="s">
        <v>620</v>
      </c>
      <c r="B135" s="1" t="s">
        <v>621</v>
      </c>
      <c r="C135" s="1" t="s">
        <v>241</v>
      </c>
      <c r="D135" s="1">
        <f>MID(pesele[[#This Row],[PESEL]],1,2)+1900</f>
        <v>1909</v>
      </c>
      <c r="E135" s="1" t="str">
        <f>MID(pesele[[#This Row],[PESEL]],3,2)</f>
        <v>31</v>
      </c>
      <c r="F135" s="1" t="str">
        <f>MID(pesele[[#This Row],[PESEL]],6,2)</f>
        <v>30</v>
      </c>
      <c r="G135" s="7">
        <f>MID(pesele[[#This Row],[PESEL]],7,2)/1</f>
        <v>3</v>
      </c>
      <c r="H135" s="1" t="str">
        <f>IF(MOD(MID(pesele[[#This Row],[PESEL]],10,1),2)=0,"k","m")</f>
        <v>k</v>
      </c>
      <c r="I135" s="1">
        <f>IF(pesele[[#This Row],[plec]]="k",IF(RIGHT(pesele[[#This Row],[Imie]],1)="a",0,1),0)</f>
        <v>0</v>
      </c>
      <c r="J135" s="1" t="str">
        <f>pesele[[#This Row],[Nazwisko]]&amp;pesele[[#This Row],[Imie]]</f>
        <v>JaniszekNatalia</v>
      </c>
      <c r="K135" s="1">
        <f>COUNTIF(pesele[nameid],pesele[[#This Row],[nameid]])-1</f>
        <v>0</v>
      </c>
    </row>
    <row r="136" spans="1:11" x14ac:dyDescent="0.25">
      <c r="A136" s="1" t="s">
        <v>622</v>
      </c>
      <c r="B136" s="1" t="s">
        <v>623</v>
      </c>
      <c r="C136" s="1" t="s">
        <v>624</v>
      </c>
      <c r="D136" s="1">
        <f>MID(pesele[[#This Row],[PESEL]],1,2)+1900</f>
        <v>1909</v>
      </c>
      <c r="E136" s="1" t="str">
        <f>MID(pesele[[#This Row],[PESEL]],3,2)</f>
        <v>31</v>
      </c>
      <c r="F136" s="1" t="str">
        <f>MID(pesele[[#This Row],[PESEL]],6,2)</f>
        <v>30</v>
      </c>
      <c r="G136" s="7">
        <f>MID(pesele[[#This Row],[PESEL]],7,2)/1</f>
        <v>3</v>
      </c>
      <c r="H136" s="1" t="str">
        <f>IF(MOD(MID(pesele[[#This Row],[PESEL]],10,1),2)=0,"k","m")</f>
        <v>m</v>
      </c>
      <c r="I136" s="1">
        <f>IF(pesele[[#This Row],[plec]]="k",IF(RIGHT(pesele[[#This Row],[Imie]],1)="a",0,1),0)</f>
        <v>0</v>
      </c>
      <c r="J136" s="1" t="str">
        <f>pesele[[#This Row],[Nazwisko]]&amp;pesele[[#This Row],[Imie]]</f>
        <v>DombrowskiSambor</v>
      </c>
      <c r="K136" s="1">
        <f>COUNTIF(pesele[nameid],pesele[[#This Row],[nameid]])-1</f>
        <v>0</v>
      </c>
    </row>
    <row r="137" spans="1:11" x14ac:dyDescent="0.25">
      <c r="A137" s="1" t="s">
        <v>625</v>
      </c>
      <c r="B137" s="1" t="s">
        <v>626</v>
      </c>
      <c r="C137" s="1" t="s">
        <v>627</v>
      </c>
      <c r="D137" s="1">
        <f>MID(pesele[[#This Row],[PESEL]],1,2)+1900</f>
        <v>1909</v>
      </c>
      <c r="E137" s="1" t="str">
        <f>MID(pesele[[#This Row],[PESEL]],3,2)</f>
        <v>31</v>
      </c>
      <c r="F137" s="1" t="str">
        <f>MID(pesele[[#This Row],[PESEL]],6,2)</f>
        <v>30</v>
      </c>
      <c r="G137" s="7">
        <f>MID(pesele[[#This Row],[PESEL]],7,2)/1</f>
        <v>3</v>
      </c>
      <c r="H137" s="1" t="str">
        <f>IF(MOD(MID(pesele[[#This Row],[PESEL]],10,1),2)=0,"k","m")</f>
        <v>m</v>
      </c>
      <c r="I137" s="1">
        <f>IF(pesele[[#This Row],[plec]]="k",IF(RIGHT(pesele[[#This Row],[Imie]],1)="a",0,1),0)</f>
        <v>0</v>
      </c>
      <c r="J137" s="1" t="str">
        <f>pesele[[#This Row],[Nazwisko]]&amp;pesele[[#This Row],[Imie]]</f>
        <v>WieniarskiArkadiusz</v>
      </c>
      <c r="K137" s="1">
        <f>COUNTIF(pesele[nameid],pesele[[#This Row],[nameid]])-1</f>
        <v>0</v>
      </c>
    </row>
    <row r="138" spans="1:11" x14ac:dyDescent="0.25">
      <c r="A138" s="1" t="s">
        <v>652</v>
      </c>
      <c r="B138" s="1" t="s">
        <v>653</v>
      </c>
      <c r="C138" s="1" t="s">
        <v>345</v>
      </c>
      <c r="D138" s="1">
        <f>MID(pesele[[#This Row],[PESEL]],1,2)+1900</f>
        <v>1909</v>
      </c>
      <c r="E138" s="1" t="str">
        <f>MID(pesele[[#This Row],[PESEL]],3,2)</f>
        <v>31</v>
      </c>
      <c r="F138" s="1" t="str">
        <f>MID(pesele[[#This Row],[PESEL]],6,2)</f>
        <v>00</v>
      </c>
      <c r="G138" s="7">
        <f>MID(pesele[[#This Row],[PESEL]],7,2)/1</f>
        <v>3</v>
      </c>
      <c r="H138" s="1" t="str">
        <f>IF(MOD(MID(pesele[[#This Row],[PESEL]],10,1),2)=0,"k","m")</f>
        <v>k</v>
      </c>
      <c r="I138" s="1">
        <f>IF(pesele[[#This Row],[plec]]="k",IF(RIGHT(pesele[[#This Row],[Imie]],1)="a",0,1),0)</f>
        <v>0</v>
      </c>
      <c r="J138" s="1" t="str">
        <f>pesele[[#This Row],[Nazwisko]]&amp;pesele[[#This Row],[Imie]]</f>
        <v>KarwikMilena</v>
      </c>
      <c r="K138" s="1">
        <f>COUNTIF(pesele[nameid],pesele[[#This Row],[nameid]])-1</f>
        <v>0</v>
      </c>
    </row>
    <row r="139" spans="1:11" x14ac:dyDescent="0.25">
      <c r="A139" s="1" t="s">
        <v>654</v>
      </c>
      <c r="B139" s="1" t="s">
        <v>655</v>
      </c>
      <c r="C139" s="1" t="s">
        <v>416</v>
      </c>
      <c r="D139" s="1">
        <f>MID(pesele[[#This Row],[PESEL]],1,2)+1900</f>
        <v>1909</v>
      </c>
      <c r="E139" s="1" t="str">
        <f>MID(pesele[[#This Row],[PESEL]],3,2)</f>
        <v>31</v>
      </c>
      <c r="F139" s="1" t="str">
        <f>MID(pesele[[#This Row],[PESEL]],6,2)</f>
        <v>00</v>
      </c>
      <c r="G139" s="7">
        <f>MID(pesele[[#This Row],[PESEL]],7,2)/1</f>
        <v>3</v>
      </c>
      <c r="H139" s="1" t="str">
        <f>IF(MOD(MID(pesele[[#This Row],[PESEL]],10,1),2)=0,"k","m")</f>
        <v>k</v>
      </c>
      <c r="I139" s="1">
        <f>IF(pesele[[#This Row],[plec]]="k",IF(RIGHT(pesele[[#This Row],[Imie]],1)="a",0,1),0)</f>
        <v>0</v>
      </c>
      <c r="J139" s="1" t="str">
        <f>pesele[[#This Row],[Nazwisko]]&amp;pesele[[#This Row],[Imie]]</f>
        <v>LupinskaMagdalena</v>
      </c>
      <c r="K139" s="1">
        <f>COUNTIF(pesele[nameid],pesele[[#This Row],[nameid]])-1</f>
        <v>0</v>
      </c>
    </row>
    <row r="140" spans="1:11" x14ac:dyDescent="0.25">
      <c r="A140" s="1" t="s">
        <v>658</v>
      </c>
      <c r="B140" s="1" t="s">
        <v>659</v>
      </c>
      <c r="C140" s="1" t="s">
        <v>44</v>
      </c>
      <c r="D140" s="1">
        <f>MID(pesele[[#This Row],[PESEL]],1,2)+1900</f>
        <v>1909</v>
      </c>
      <c r="E140" s="1" t="str">
        <f>MID(pesele[[#This Row],[PESEL]],3,2)</f>
        <v>31</v>
      </c>
      <c r="F140" s="1" t="str">
        <f>MID(pesele[[#This Row],[PESEL]],6,2)</f>
        <v>10</v>
      </c>
      <c r="G140" s="7">
        <f>MID(pesele[[#This Row],[PESEL]],7,2)/1</f>
        <v>3</v>
      </c>
      <c r="H140" s="1" t="str">
        <f>IF(MOD(MID(pesele[[#This Row],[PESEL]],10,1),2)=0,"k","m")</f>
        <v>m</v>
      </c>
      <c r="I140" s="1">
        <f>IF(pesele[[#This Row],[plec]]="k",IF(RIGHT(pesele[[#This Row],[Imie]],1)="a",0,1),0)</f>
        <v>0</v>
      </c>
      <c r="J140" s="1" t="str">
        <f>pesele[[#This Row],[Nazwisko]]&amp;pesele[[#This Row],[Imie]]</f>
        <v>WojtaszewskiAleksander</v>
      </c>
      <c r="K140" s="1">
        <f>COUNTIF(pesele[nameid],pesele[[#This Row],[nameid]])-1</f>
        <v>0</v>
      </c>
    </row>
    <row r="141" spans="1:11" x14ac:dyDescent="0.25">
      <c r="A141" s="1" t="s">
        <v>674</v>
      </c>
      <c r="B141" s="1" t="s">
        <v>675</v>
      </c>
      <c r="C141" s="1" t="s">
        <v>64</v>
      </c>
      <c r="D141" s="1">
        <f>MID(pesele[[#This Row],[PESEL]],1,2)+1900</f>
        <v>1909</v>
      </c>
      <c r="E141" s="1" t="str">
        <f>MID(pesele[[#This Row],[PESEL]],3,2)</f>
        <v>31</v>
      </c>
      <c r="F141" s="1" t="str">
        <f>MID(pesele[[#This Row],[PESEL]],6,2)</f>
        <v>50</v>
      </c>
      <c r="G141" s="7">
        <f>MID(pesele[[#This Row],[PESEL]],7,2)/1</f>
        <v>3</v>
      </c>
      <c r="H141" s="1" t="str">
        <f>IF(MOD(MID(pesele[[#This Row],[PESEL]],10,1),2)=0,"k","m")</f>
        <v>m</v>
      </c>
      <c r="I141" s="1">
        <f>IF(pesele[[#This Row],[plec]]="k",IF(RIGHT(pesele[[#This Row],[Imie]],1)="a",0,1),0)</f>
        <v>0</v>
      </c>
      <c r="J141" s="1" t="str">
        <f>pesele[[#This Row],[Nazwisko]]&amp;pesele[[#This Row],[Imie]]</f>
        <v>KaczorMikolaj</v>
      </c>
      <c r="K141" s="1">
        <f>COUNTIF(pesele[nameid],pesele[[#This Row],[nameid]])-1</f>
        <v>0</v>
      </c>
    </row>
    <row r="142" spans="1:11" x14ac:dyDescent="0.25">
      <c r="A142" s="1" t="s">
        <v>693</v>
      </c>
      <c r="B142" s="1" t="s">
        <v>694</v>
      </c>
      <c r="C142" s="1" t="s">
        <v>214</v>
      </c>
      <c r="D142" s="1">
        <f>MID(pesele[[#This Row],[PESEL]],1,2)+1900</f>
        <v>1909</v>
      </c>
      <c r="E142" s="1" t="str">
        <f>MID(pesele[[#This Row],[PESEL]],3,2)</f>
        <v>31</v>
      </c>
      <c r="F142" s="1" t="str">
        <f>MID(pesele[[#This Row],[PESEL]],6,2)</f>
        <v>00</v>
      </c>
      <c r="G142" s="7">
        <f>MID(pesele[[#This Row],[PESEL]],7,2)/1</f>
        <v>3</v>
      </c>
      <c r="H142" s="1" t="str">
        <f>IF(MOD(MID(pesele[[#This Row],[PESEL]],10,1),2)=0,"k","m")</f>
        <v>k</v>
      </c>
      <c r="I142" s="1">
        <f>IF(pesele[[#This Row],[plec]]="k",IF(RIGHT(pesele[[#This Row],[Imie]],1)="a",0,1),0)</f>
        <v>0</v>
      </c>
      <c r="J142" s="1" t="str">
        <f>pesele[[#This Row],[Nazwisko]]&amp;pesele[[#This Row],[Imie]]</f>
        <v>CichowlasMarta</v>
      </c>
      <c r="K142" s="1">
        <f>COUNTIF(pesele[nameid],pesele[[#This Row],[nameid]])-1</f>
        <v>0</v>
      </c>
    </row>
    <row r="143" spans="1:11" x14ac:dyDescent="0.25">
      <c r="A143" s="1" t="s">
        <v>724</v>
      </c>
      <c r="B143" s="1" t="s">
        <v>725</v>
      </c>
      <c r="C143" s="1" t="s">
        <v>419</v>
      </c>
      <c r="D143" s="1">
        <f>MID(pesele[[#This Row],[PESEL]],1,2)+1900</f>
        <v>1909</v>
      </c>
      <c r="E143" s="1" t="str">
        <f>MID(pesele[[#This Row],[PESEL]],3,2)</f>
        <v>32</v>
      </c>
      <c r="F143" s="1" t="str">
        <f>MID(pesele[[#This Row],[PESEL]],6,2)</f>
        <v>10</v>
      </c>
      <c r="G143" s="7">
        <f>MID(pesele[[#This Row],[PESEL]],7,2)/1</f>
        <v>3</v>
      </c>
      <c r="H143" s="1" t="str">
        <f>IF(MOD(MID(pesele[[#This Row],[PESEL]],10,1),2)=0,"k","m")</f>
        <v>k</v>
      </c>
      <c r="I143" s="1">
        <f>IF(pesele[[#This Row],[plec]]="k",IF(RIGHT(pesele[[#This Row],[Imie]],1)="a",0,1),0)</f>
        <v>0</v>
      </c>
      <c r="J143" s="1" t="str">
        <f>pesele[[#This Row],[Nazwisko]]&amp;pesele[[#This Row],[Imie]]</f>
        <v>MarynowskaLena</v>
      </c>
      <c r="K143" s="1">
        <f>COUNTIF(pesele[nameid],pesele[[#This Row],[nameid]])-1</f>
        <v>0</v>
      </c>
    </row>
    <row r="144" spans="1:11" x14ac:dyDescent="0.25">
      <c r="A144" s="1" t="s">
        <v>726</v>
      </c>
      <c r="B144" s="1" t="s">
        <v>415</v>
      </c>
      <c r="C144" s="1" t="s">
        <v>214</v>
      </c>
      <c r="D144" s="1">
        <f>MID(pesele[[#This Row],[PESEL]],1,2)+1900</f>
        <v>1909</v>
      </c>
      <c r="E144" s="1" t="str">
        <f>MID(pesele[[#This Row],[PESEL]],3,2)</f>
        <v>32</v>
      </c>
      <c r="F144" s="1" t="str">
        <f>MID(pesele[[#This Row],[PESEL]],6,2)</f>
        <v>10</v>
      </c>
      <c r="G144" s="7">
        <f>MID(pesele[[#This Row],[PESEL]],7,2)/1</f>
        <v>3</v>
      </c>
      <c r="H144" s="1" t="str">
        <f>IF(MOD(MID(pesele[[#This Row],[PESEL]],10,1),2)=0,"k","m")</f>
        <v>k</v>
      </c>
      <c r="I144" s="1">
        <f>IF(pesele[[#This Row],[plec]]="k",IF(RIGHT(pesele[[#This Row],[Imie]],1)="a",0,1),0)</f>
        <v>0</v>
      </c>
      <c r="J144" s="1" t="str">
        <f>pesele[[#This Row],[Nazwisko]]&amp;pesele[[#This Row],[Imie]]</f>
        <v>LubinskaMarta</v>
      </c>
      <c r="K144" s="1">
        <f>COUNTIF(pesele[nameid],pesele[[#This Row],[nameid]])-1</f>
        <v>0</v>
      </c>
    </row>
    <row r="145" spans="1:11" x14ac:dyDescent="0.25">
      <c r="A145" s="1" t="s">
        <v>756</v>
      </c>
      <c r="B145" s="1" t="s">
        <v>757</v>
      </c>
      <c r="C145" s="1" t="s">
        <v>275</v>
      </c>
      <c r="D145" s="1">
        <f>MID(pesele[[#This Row],[PESEL]],1,2)+1900</f>
        <v>1909</v>
      </c>
      <c r="E145" s="1" t="str">
        <f>MID(pesele[[#This Row],[PESEL]],3,2)</f>
        <v>32</v>
      </c>
      <c r="F145" s="1" t="str">
        <f>MID(pesele[[#This Row],[PESEL]],6,2)</f>
        <v>90</v>
      </c>
      <c r="G145" s="7">
        <f>MID(pesele[[#This Row],[PESEL]],7,2)/1</f>
        <v>3</v>
      </c>
      <c r="H145" s="1" t="str">
        <f>IF(MOD(MID(pesele[[#This Row],[PESEL]],10,1),2)=0,"k","m")</f>
        <v>k</v>
      </c>
      <c r="I145" s="1">
        <f>IF(pesele[[#This Row],[plec]]="k",IF(RIGHT(pesele[[#This Row],[Imie]],1)="a",0,1),0)</f>
        <v>0</v>
      </c>
      <c r="J145" s="1" t="str">
        <f>pesele[[#This Row],[Nazwisko]]&amp;pesele[[#This Row],[Imie]]</f>
        <v>KirwielMichalina</v>
      </c>
      <c r="K145" s="1">
        <f>COUNTIF(pesele[nameid],pesele[[#This Row],[nameid]])-1</f>
        <v>0</v>
      </c>
    </row>
    <row r="146" spans="1:11" x14ac:dyDescent="0.25">
      <c r="A146" s="1" t="s">
        <v>758</v>
      </c>
      <c r="B146" s="1" t="s">
        <v>759</v>
      </c>
      <c r="C146" s="1" t="s">
        <v>760</v>
      </c>
      <c r="D146" s="1">
        <f>MID(pesele[[#This Row],[PESEL]],1,2)+1900</f>
        <v>1909</v>
      </c>
      <c r="E146" s="1" t="str">
        <f>MID(pesele[[#This Row],[PESEL]],3,2)</f>
        <v>32</v>
      </c>
      <c r="F146" s="1" t="str">
        <f>MID(pesele[[#This Row],[PESEL]],6,2)</f>
        <v>90</v>
      </c>
      <c r="G146" s="7">
        <f>MID(pesele[[#This Row],[PESEL]],7,2)/1</f>
        <v>3</v>
      </c>
      <c r="H146" s="1" t="str">
        <f>IF(MOD(MID(pesele[[#This Row],[PESEL]],10,1),2)=0,"k","m")</f>
        <v>m</v>
      </c>
      <c r="I146" s="1">
        <f>IF(pesele[[#This Row],[plec]]="k",IF(RIGHT(pesele[[#This Row],[Imie]],1)="a",0,1),0)</f>
        <v>0</v>
      </c>
      <c r="J146" s="1" t="str">
        <f>pesele[[#This Row],[Nazwisko]]&amp;pesele[[#This Row],[Imie]]</f>
        <v>WerbowyArtur</v>
      </c>
      <c r="K146" s="1">
        <f>COUNTIF(pesele[nameid],pesele[[#This Row],[nameid]])-1</f>
        <v>0</v>
      </c>
    </row>
    <row r="147" spans="1:11" x14ac:dyDescent="0.25">
      <c r="A147" s="1" t="s">
        <v>763</v>
      </c>
      <c r="B147" s="1" t="s">
        <v>764</v>
      </c>
      <c r="C147" s="1" t="s">
        <v>323</v>
      </c>
      <c r="D147" s="1">
        <f>MID(pesele[[#This Row],[PESEL]],1,2)+1900</f>
        <v>1909</v>
      </c>
      <c r="E147" s="1" t="str">
        <f>MID(pesele[[#This Row],[PESEL]],3,2)</f>
        <v>32</v>
      </c>
      <c r="F147" s="1" t="str">
        <f>MID(pesele[[#This Row],[PESEL]],6,2)</f>
        <v>00</v>
      </c>
      <c r="G147" s="7">
        <f>MID(pesele[[#This Row],[PESEL]],7,2)/1</f>
        <v>3</v>
      </c>
      <c r="H147" s="1" t="str">
        <f>IF(MOD(MID(pesele[[#This Row],[PESEL]],10,1),2)=0,"k","m")</f>
        <v>k</v>
      </c>
      <c r="I147" s="1">
        <f>IF(pesele[[#This Row],[plec]]="k",IF(RIGHT(pesele[[#This Row],[Imie]],1)="a",0,1),0)</f>
        <v>0</v>
      </c>
      <c r="J147" s="1" t="str">
        <f>pesele[[#This Row],[Nazwisko]]&amp;pesele[[#This Row],[Imie]]</f>
        <v>ZaborowskaAleksandra</v>
      </c>
      <c r="K147" s="1">
        <f>COUNTIF(pesele[nameid],pesele[[#This Row],[nameid]])-1</f>
        <v>0</v>
      </c>
    </row>
    <row r="148" spans="1:11" x14ac:dyDescent="0.25">
      <c r="A148" s="1" t="s">
        <v>765</v>
      </c>
      <c r="B148" s="1" t="s">
        <v>766</v>
      </c>
      <c r="C148" s="1" t="s">
        <v>767</v>
      </c>
      <c r="D148" s="1">
        <f>MID(pesele[[#This Row],[PESEL]],1,2)+1900</f>
        <v>1909</v>
      </c>
      <c r="E148" s="1" t="str">
        <f>MID(pesele[[#This Row],[PESEL]],3,2)</f>
        <v>32</v>
      </c>
      <c r="F148" s="1" t="str">
        <f>MID(pesele[[#This Row],[PESEL]],6,2)</f>
        <v>10</v>
      </c>
      <c r="G148" s="7">
        <f>MID(pesele[[#This Row],[PESEL]],7,2)/1</f>
        <v>3</v>
      </c>
      <c r="H148" s="1" t="str">
        <f>IF(MOD(MID(pesele[[#This Row],[PESEL]],10,1),2)=0,"k","m")</f>
        <v>k</v>
      </c>
      <c r="I148" s="1">
        <f>IF(pesele[[#This Row],[plec]]="k",IF(RIGHT(pesele[[#This Row],[Imie]],1)="a",0,1),0)</f>
        <v>0</v>
      </c>
      <c r="J148" s="1" t="str">
        <f>pesele[[#This Row],[Nazwisko]]&amp;pesele[[#This Row],[Imie]]</f>
        <v>DunislawskaVictoria</v>
      </c>
      <c r="K148" s="1">
        <f>COUNTIF(pesele[nameid],pesele[[#This Row],[nameid]])-1</f>
        <v>0</v>
      </c>
    </row>
    <row r="149" spans="1:11" x14ac:dyDescent="0.25">
      <c r="A149" s="1" t="s">
        <v>768</v>
      </c>
      <c r="B149" s="1" t="s">
        <v>769</v>
      </c>
      <c r="C149" s="1" t="s">
        <v>393</v>
      </c>
      <c r="D149" s="1">
        <f>MID(pesele[[#This Row],[PESEL]],1,2)+1900</f>
        <v>1909</v>
      </c>
      <c r="E149" s="1" t="str">
        <f>MID(pesele[[#This Row],[PESEL]],3,2)</f>
        <v>32</v>
      </c>
      <c r="F149" s="1" t="str">
        <f>MID(pesele[[#This Row],[PESEL]],6,2)</f>
        <v>10</v>
      </c>
      <c r="G149" s="7">
        <f>MID(pesele[[#This Row],[PESEL]],7,2)/1</f>
        <v>3</v>
      </c>
      <c r="H149" s="1" t="str">
        <f>IF(MOD(MID(pesele[[#This Row],[PESEL]],10,1),2)=0,"k","m")</f>
        <v>k</v>
      </c>
      <c r="I149" s="1">
        <f>IF(pesele[[#This Row],[plec]]="k",IF(RIGHT(pesele[[#This Row],[Imie]],1)="a",0,1),0)</f>
        <v>0</v>
      </c>
      <c r="J149" s="1" t="str">
        <f>pesele[[#This Row],[Nazwisko]]&amp;pesele[[#This Row],[Imie]]</f>
        <v>StachurskaHelena</v>
      </c>
      <c r="K149" s="1">
        <f>COUNTIF(pesele[nameid],pesele[[#This Row],[nameid]])-1</f>
        <v>0</v>
      </c>
    </row>
    <row r="150" spans="1:11" x14ac:dyDescent="0.25">
      <c r="A150" s="1" t="s">
        <v>819</v>
      </c>
      <c r="B150" s="1" t="s">
        <v>820</v>
      </c>
      <c r="C150" s="1" t="s">
        <v>821</v>
      </c>
      <c r="D150" s="1">
        <f>MID(pesele[[#This Row],[PESEL]],1,2)+1900</f>
        <v>1909</v>
      </c>
      <c r="E150" s="1" t="str">
        <f>MID(pesele[[#This Row],[PESEL]],3,2)</f>
        <v>32</v>
      </c>
      <c r="F150" s="1" t="str">
        <f>MID(pesele[[#This Row],[PESEL]],6,2)</f>
        <v>10</v>
      </c>
      <c r="G150" s="7">
        <f>MID(pesele[[#This Row],[PESEL]],7,2)/1</f>
        <v>3</v>
      </c>
      <c r="H150" s="1" t="str">
        <f>IF(MOD(MID(pesele[[#This Row],[PESEL]],10,1),2)=0,"k","m")</f>
        <v>m</v>
      </c>
      <c r="I150" s="1">
        <f>IF(pesele[[#This Row],[plec]]="k",IF(RIGHT(pesele[[#This Row],[Imie]],1)="a",0,1),0)</f>
        <v>0</v>
      </c>
      <c r="J150" s="1" t="str">
        <f>pesele[[#This Row],[Nazwisko]]&amp;pesele[[#This Row],[Imie]]</f>
        <v>DomzalaRyszard</v>
      </c>
      <c r="K150" s="1">
        <f>COUNTIF(pesele[nameid],pesele[[#This Row],[nameid]])-1</f>
        <v>0</v>
      </c>
    </row>
    <row r="151" spans="1:11" x14ac:dyDescent="0.25">
      <c r="A151" s="1" t="s">
        <v>398</v>
      </c>
      <c r="B151" s="1" t="s">
        <v>399</v>
      </c>
      <c r="C151" s="1" t="s">
        <v>400</v>
      </c>
      <c r="D151" s="1">
        <f>MID(pesele[[#This Row],[PESEL]],1,2)+1900</f>
        <v>1909</v>
      </c>
      <c r="E151" s="1" t="str">
        <f>MID(pesele[[#This Row],[PESEL]],3,2)</f>
        <v>22</v>
      </c>
      <c r="F151" s="1" t="str">
        <f>MID(pesele[[#This Row],[PESEL]],6,2)</f>
        <v>20</v>
      </c>
      <c r="G151" s="7">
        <f>MID(pesele[[#This Row],[PESEL]],7,2)/1</f>
        <v>4</v>
      </c>
      <c r="H151" s="1" t="str">
        <f>IF(MOD(MID(pesele[[#This Row],[PESEL]],10,1),2)=0,"k","m")</f>
        <v>k</v>
      </c>
      <c r="I151" s="1">
        <f>IF(pesele[[#This Row],[plec]]="k",IF(RIGHT(pesele[[#This Row],[Imie]],1)="a",0,1),0)</f>
        <v>1</v>
      </c>
      <c r="J151" s="1" t="str">
        <f>pesele[[#This Row],[Nazwisko]]&amp;pesele[[#This Row],[Imie]]</f>
        <v>OstrowskaBeatrycze</v>
      </c>
      <c r="K151" s="1">
        <f>COUNTIF(pesele[nameid],pesele[[#This Row],[nameid]])-1</f>
        <v>0</v>
      </c>
    </row>
    <row r="152" spans="1:11" x14ac:dyDescent="0.25">
      <c r="A152" s="1" t="s">
        <v>29</v>
      </c>
      <c r="B152" s="1" t="s">
        <v>30</v>
      </c>
      <c r="C152" s="1" t="s">
        <v>31</v>
      </c>
      <c r="D152" s="1">
        <f>MID(pesele[[#This Row],[PESEL]],1,2)+1900</f>
        <v>1908</v>
      </c>
      <c r="E152" s="1" t="str">
        <f>MID(pesele[[#This Row],[PESEL]],3,2)</f>
        <v>26</v>
      </c>
      <c r="F152" s="1" t="str">
        <f>MID(pesele[[#This Row],[PESEL]],6,2)</f>
        <v>20</v>
      </c>
      <c r="G152" s="7">
        <f>MID(pesele[[#This Row],[PESEL]],7,2)/1</f>
        <v>4</v>
      </c>
      <c r="H152" s="1" t="str">
        <f>IF(MOD(MID(pesele[[#This Row],[PESEL]],10,1),2)=0,"k","m")</f>
        <v>m</v>
      </c>
      <c r="I152" s="1">
        <f>IF(pesele[[#This Row],[plec]]="k",IF(RIGHT(pesele[[#This Row],[Imie]],1)="a",0,1),0)</f>
        <v>0</v>
      </c>
      <c r="J152" s="1" t="str">
        <f>pesele[[#This Row],[Nazwisko]]&amp;pesele[[#This Row],[Imie]]</f>
        <v>WojciechowskiAlojzy</v>
      </c>
      <c r="K152" s="1">
        <f>COUNTIF(pesele[nameid],pesele[[#This Row],[nameid]])-1</f>
        <v>0</v>
      </c>
    </row>
    <row r="153" spans="1:11" x14ac:dyDescent="0.25">
      <c r="A153" s="1" t="s">
        <v>37</v>
      </c>
      <c r="B153" s="1" t="s">
        <v>38</v>
      </c>
      <c r="C153" s="1" t="s">
        <v>39</v>
      </c>
      <c r="D153" s="1">
        <f>MID(pesele[[#This Row],[PESEL]],1,2)+1900</f>
        <v>1908</v>
      </c>
      <c r="E153" s="1" t="str">
        <f>MID(pesele[[#This Row],[PESEL]],3,2)</f>
        <v>26</v>
      </c>
      <c r="F153" s="1" t="str">
        <f>MID(pesele[[#This Row],[PESEL]],6,2)</f>
        <v>80</v>
      </c>
      <c r="G153" s="7">
        <f>MID(pesele[[#This Row],[PESEL]],7,2)/1</f>
        <v>4</v>
      </c>
      <c r="H153" s="1" t="str">
        <f>IF(MOD(MID(pesele[[#This Row],[PESEL]],10,1),2)=0,"k","m")</f>
        <v>m</v>
      </c>
      <c r="I153" s="1">
        <f>IF(pesele[[#This Row],[plec]]="k",IF(RIGHT(pesele[[#This Row],[Imie]],1)="a",0,1),0)</f>
        <v>0</v>
      </c>
      <c r="J153" s="1" t="str">
        <f>pesele[[#This Row],[Nazwisko]]&amp;pesele[[#This Row],[Imie]]</f>
        <v>LutczykMaciej</v>
      </c>
      <c r="K153" s="1">
        <f>COUNTIF(pesele[nameid],pesele[[#This Row],[nameid]])-1</f>
        <v>0</v>
      </c>
    </row>
    <row r="154" spans="1:11" x14ac:dyDescent="0.25">
      <c r="A154" s="1" t="s">
        <v>40</v>
      </c>
      <c r="B154" s="1" t="s">
        <v>41</v>
      </c>
      <c r="C154" s="1" t="s">
        <v>39</v>
      </c>
      <c r="D154" s="1">
        <f>MID(pesele[[#This Row],[PESEL]],1,2)+1900</f>
        <v>1908</v>
      </c>
      <c r="E154" s="1" t="str">
        <f>MID(pesele[[#This Row],[PESEL]],3,2)</f>
        <v>26</v>
      </c>
      <c r="F154" s="1" t="str">
        <f>MID(pesele[[#This Row],[PESEL]],6,2)</f>
        <v>80</v>
      </c>
      <c r="G154" s="7">
        <f>MID(pesele[[#This Row],[PESEL]],7,2)/1</f>
        <v>4</v>
      </c>
      <c r="H154" s="1" t="str">
        <f>IF(MOD(MID(pesele[[#This Row],[PESEL]],10,1),2)=0,"k","m")</f>
        <v>m</v>
      </c>
      <c r="I154" s="1">
        <f>IF(pesele[[#This Row],[plec]]="k",IF(RIGHT(pesele[[#This Row],[Imie]],1)="a",0,1),0)</f>
        <v>0</v>
      </c>
      <c r="J154" s="1" t="str">
        <f>pesele[[#This Row],[Nazwisko]]&amp;pesele[[#This Row],[Imie]]</f>
        <v>LaskowskiMaciej</v>
      </c>
      <c r="K154" s="1">
        <f>COUNTIF(pesele[nameid],pesele[[#This Row],[nameid]])-1</f>
        <v>0</v>
      </c>
    </row>
    <row r="155" spans="1:11" x14ac:dyDescent="0.25">
      <c r="A155" s="1" t="s">
        <v>48</v>
      </c>
      <c r="B155" s="1" t="s">
        <v>49</v>
      </c>
      <c r="C155" s="1" t="s">
        <v>50</v>
      </c>
      <c r="D155" s="1">
        <f>MID(pesele[[#This Row],[PESEL]],1,2)+1900</f>
        <v>1908</v>
      </c>
      <c r="E155" s="1" t="str">
        <f>MID(pesele[[#This Row],[PESEL]],3,2)</f>
        <v>27</v>
      </c>
      <c r="F155" s="1" t="str">
        <f>MID(pesele[[#This Row],[PESEL]],6,2)</f>
        <v>10</v>
      </c>
      <c r="G155" s="7">
        <f>MID(pesele[[#This Row],[PESEL]],7,2)/1</f>
        <v>4</v>
      </c>
      <c r="H155" s="1" t="str">
        <f>IF(MOD(MID(pesele[[#This Row],[PESEL]],10,1),2)=0,"k","m")</f>
        <v>m</v>
      </c>
      <c r="I155" s="1">
        <f>IF(pesele[[#This Row],[plec]]="k",IF(RIGHT(pesele[[#This Row],[Imie]],1)="a",0,1),0)</f>
        <v>0</v>
      </c>
      <c r="J155" s="1" t="str">
        <f>pesele[[#This Row],[Nazwisko]]&amp;pesele[[#This Row],[Imie]]</f>
        <v>IwanowskiOlaf</v>
      </c>
      <c r="K155" s="1">
        <f>COUNTIF(pesele[nameid],pesele[[#This Row],[nameid]])-1</f>
        <v>0</v>
      </c>
    </row>
    <row r="156" spans="1:11" x14ac:dyDescent="0.25">
      <c r="A156" s="1" t="s">
        <v>79</v>
      </c>
      <c r="B156" s="1" t="s">
        <v>80</v>
      </c>
      <c r="C156" s="1" t="s">
        <v>39</v>
      </c>
      <c r="D156" s="1">
        <f>MID(pesele[[#This Row],[PESEL]],1,2)+1900</f>
        <v>1908</v>
      </c>
      <c r="E156" s="1" t="str">
        <f>MID(pesele[[#This Row],[PESEL]],3,2)</f>
        <v>28</v>
      </c>
      <c r="F156" s="1" t="str">
        <f>MID(pesele[[#This Row],[PESEL]],6,2)</f>
        <v>20</v>
      </c>
      <c r="G156" s="7">
        <f>MID(pesele[[#This Row],[PESEL]],7,2)/1</f>
        <v>4</v>
      </c>
      <c r="H156" s="1" t="str">
        <f>IF(MOD(MID(pesele[[#This Row],[PESEL]],10,1),2)=0,"k","m")</f>
        <v>m</v>
      </c>
      <c r="I156" s="1">
        <f>IF(pesele[[#This Row],[plec]]="k",IF(RIGHT(pesele[[#This Row],[Imie]],1)="a",0,1),0)</f>
        <v>0</v>
      </c>
      <c r="J156" s="1" t="str">
        <f>pesele[[#This Row],[Nazwisko]]&amp;pesele[[#This Row],[Imie]]</f>
        <v>KordaMaciej</v>
      </c>
      <c r="K156" s="1">
        <f>COUNTIF(pesele[nameid],pesele[[#This Row],[nameid]])-1</f>
        <v>0</v>
      </c>
    </row>
    <row r="157" spans="1:11" x14ac:dyDescent="0.25">
      <c r="A157" s="1" t="s">
        <v>101</v>
      </c>
      <c r="B157" s="1" t="s">
        <v>102</v>
      </c>
      <c r="C157" s="1" t="s">
        <v>17</v>
      </c>
      <c r="D157" s="1">
        <f>MID(pesele[[#This Row],[PESEL]],1,2)+1900</f>
        <v>1908</v>
      </c>
      <c r="E157" s="1" t="str">
        <f>MID(pesele[[#This Row],[PESEL]],3,2)</f>
        <v>29</v>
      </c>
      <c r="F157" s="1" t="str">
        <f>MID(pesele[[#This Row],[PESEL]],6,2)</f>
        <v>10</v>
      </c>
      <c r="G157" s="7">
        <f>MID(pesele[[#This Row],[PESEL]],7,2)/1</f>
        <v>4</v>
      </c>
      <c r="H157" s="1" t="str">
        <f>IF(MOD(MID(pesele[[#This Row],[PESEL]],10,1),2)=0,"k","m")</f>
        <v>m</v>
      </c>
      <c r="I157" s="1">
        <f>IF(pesele[[#This Row],[plec]]="k",IF(RIGHT(pesele[[#This Row],[Imie]],1)="a",0,1),0)</f>
        <v>0</v>
      </c>
      <c r="J157" s="1" t="str">
        <f>pesele[[#This Row],[Nazwisko]]&amp;pesele[[#This Row],[Imie]]</f>
        <v>KorkoszMateusz</v>
      </c>
      <c r="K157" s="1">
        <f>COUNTIF(pesele[nameid],pesele[[#This Row],[nameid]])-1</f>
        <v>0</v>
      </c>
    </row>
    <row r="158" spans="1:11" x14ac:dyDescent="0.25">
      <c r="A158" s="1" t="s">
        <v>132</v>
      </c>
      <c r="B158" s="1" t="s">
        <v>133</v>
      </c>
      <c r="C158" s="1" t="s">
        <v>121</v>
      </c>
      <c r="D158" s="1">
        <f>MID(pesele[[#This Row],[PESEL]],1,2)+1900</f>
        <v>1908</v>
      </c>
      <c r="E158" s="1" t="str">
        <f>MID(pesele[[#This Row],[PESEL]],3,2)</f>
        <v>30</v>
      </c>
      <c r="F158" s="1" t="str">
        <f>MID(pesele[[#This Row],[PESEL]],6,2)</f>
        <v>10</v>
      </c>
      <c r="G158" s="7">
        <f>MID(pesele[[#This Row],[PESEL]],7,2)/1</f>
        <v>4</v>
      </c>
      <c r="H158" s="1" t="str">
        <f>IF(MOD(MID(pesele[[#This Row],[PESEL]],10,1),2)=0,"k","m")</f>
        <v>m</v>
      </c>
      <c r="I158" s="1">
        <f>IF(pesele[[#This Row],[plec]]="k",IF(RIGHT(pesele[[#This Row],[Imie]],1)="a",0,1),0)</f>
        <v>0</v>
      </c>
      <c r="J158" s="1" t="str">
        <f>pesele[[#This Row],[Nazwisko]]&amp;pesele[[#This Row],[Imie]]</f>
        <v>PinkerJan</v>
      </c>
      <c r="K158" s="1">
        <f>COUNTIF(pesele[nameid],pesele[[#This Row],[nameid]])-1</f>
        <v>0</v>
      </c>
    </row>
    <row r="159" spans="1:11" x14ac:dyDescent="0.25">
      <c r="A159" s="1" t="s">
        <v>301</v>
      </c>
      <c r="B159" s="1" t="s">
        <v>302</v>
      </c>
      <c r="C159" s="1" t="s">
        <v>78</v>
      </c>
      <c r="D159" s="1">
        <f>MID(pesele[[#This Row],[PESEL]],1,2)+1900</f>
        <v>1909</v>
      </c>
      <c r="E159" s="1" t="str">
        <f>MID(pesele[[#This Row],[PESEL]],3,2)</f>
        <v>21</v>
      </c>
      <c r="F159" s="1" t="str">
        <f>MID(pesele[[#This Row],[PESEL]],6,2)</f>
        <v>80</v>
      </c>
      <c r="G159" s="7">
        <f>MID(pesele[[#This Row],[PESEL]],7,2)/1</f>
        <v>4</v>
      </c>
      <c r="H159" s="1" t="str">
        <f>IF(MOD(MID(pesele[[#This Row],[PESEL]],10,1),2)=0,"k","m")</f>
        <v>k</v>
      </c>
      <c r="I159" s="1">
        <f>IF(pesele[[#This Row],[plec]]="k",IF(RIGHT(pesele[[#This Row],[Imie]],1)="a",0,1),0)</f>
        <v>0</v>
      </c>
      <c r="J159" s="1" t="str">
        <f>pesele[[#This Row],[Nazwisko]]&amp;pesele[[#This Row],[Imie]]</f>
        <v>KocurMartyna</v>
      </c>
      <c r="K159" s="1">
        <f>COUNTIF(pesele[nameid],pesele[[#This Row],[nameid]])-1</f>
        <v>0</v>
      </c>
    </row>
    <row r="160" spans="1:11" x14ac:dyDescent="0.25">
      <c r="A160" s="1" t="s">
        <v>303</v>
      </c>
      <c r="B160" s="1" t="s">
        <v>304</v>
      </c>
      <c r="C160" s="1" t="s">
        <v>208</v>
      </c>
      <c r="D160" s="1">
        <f>MID(pesele[[#This Row],[PESEL]],1,2)+1900</f>
        <v>1909</v>
      </c>
      <c r="E160" s="1" t="str">
        <f>MID(pesele[[#This Row],[PESEL]],3,2)</f>
        <v>21</v>
      </c>
      <c r="F160" s="1" t="str">
        <f>MID(pesele[[#This Row],[PESEL]],6,2)</f>
        <v>90</v>
      </c>
      <c r="G160" s="7">
        <f>MID(pesele[[#This Row],[PESEL]],7,2)/1</f>
        <v>4</v>
      </c>
      <c r="H160" s="1" t="str">
        <f>IF(MOD(MID(pesele[[#This Row],[PESEL]],10,1),2)=0,"k","m")</f>
        <v>m</v>
      </c>
      <c r="I160" s="1">
        <f>IF(pesele[[#This Row],[plec]]="k",IF(RIGHT(pesele[[#This Row],[Imie]],1)="a",0,1),0)</f>
        <v>0</v>
      </c>
      <c r="J160" s="1" t="str">
        <f>pesele[[#This Row],[Nazwisko]]&amp;pesele[[#This Row],[Imie]]</f>
        <v>WitAndrzej</v>
      </c>
      <c r="K160" s="1">
        <f>COUNTIF(pesele[nameid],pesele[[#This Row],[nameid]])-1</f>
        <v>0</v>
      </c>
    </row>
    <row r="161" spans="1:11" x14ac:dyDescent="0.25">
      <c r="A161" s="1" t="s">
        <v>316</v>
      </c>
      <c r="B161" s="1" t="s">
        <v>317</v>
      </c>
      <c r="C161" s="1" t="s">
        <v>318</v>
      </c>
      <c r="D161" s="1">
        <f>MID(pesele[[#This Row],[PESEL]],1,2)+1900</f>
        <v>1909</v>
      </c>
      <c r="E161" s="1" t="str">
        <f>MID(pesele[[#This Row],[PESEL]],3,2)</f>
        <v>21</v>
      </c>
      <c r="F161" s="1" t="str">
        <f>MID(pesele[[#This Row],[PESEL]],6,2)</f>
        <v>10</v>
      </c>
      <c r="G161" s="7">
        <f>MID(pesele[[#This Row],[PESEL]],7,2)/1</f>
        <v>4</v>
      </c>
      <c r="H161" s="1" t="str">
        <f>IF(MOD(MID(pesele[[#This Row],[PESEL]],10,1),2)=0,"k","m")</f>
        <v>k</v>
      </c>
      <c r="I161" s="1">
        <f>IF(pesele[[#This Row],[plec]]="k",IF(RIGHT(pesele[[#This Row],[Imie]],1)="a",0,1),0)</f>
        <v>0</v>
      </c>
      <c r="J161" s="1" t="str">
        <f>pesele[[#This Row],[Nazwisko]]&amp;pesele[[#This Row],[Imie]]</f>
        <v>OgrodowczykKonstancja</v>
      </c>
      <c r="K161" s="1">
        <f>COUNTIF(pesele[nameid],pesele[[#This Row],[nameid]])-1</f>
        <v>0</v>
      </c>
    </row>
    <row r="162" spans="1:11" x14ac:dyDescent="0.25">
      <c r="A162" s="1" t="s">
        <v>328</v>
      </c>
      <c r="B162" s="1" t="s">
        <v>329</v>
      </c>
      <c r="C162" s="1" t="s">
        <v>330</v>
      </c>
      <c r="D162" s="1">
        <f>MID(pesele[[#This Row],[PESEL]],1,2)+1900</f>
        <v>1909</v>
      </c>
      <c r="E162" s="1" t="str">
        <f>MID(pesele[[#This Row],[PESEL]],3,2)</f>
        <v>21</v>
      </c>
      <c r="F162" s="1" t="str">
        <f>MID(pesele[[#This Row],[PESEL]],6,2)</f>
        <v>40</v>
      </c>
      <c r="G162" s="7">
        <f>MID(pesele[[#This Row],[PESEL]],7,2)/1</f>
        <v>4</v>
      </c>
      <c r="H162" s="1" t="str">
        <f>IF(MOD(MID(pesele[[#This Row],[PESEL]],10,1),2)=0,"k","m")</f>
        <v>k</v>
      </c>
      <c r="I162" s="1">
        <f>IF(pesele[[#This Row],[plec]]="k",IF(RIGHT(pesele[[#This Row],[Imie]],1)="a",0,1),0)</f>
        <v>0</v>
      </c>
      <c r="J162" s="1" t="str">
        <f>pesele[[#This Row],[Nazwisko]]&amp;pesele[[#This Row],[Imie]]</f>
        <v>SiemistkowskaJagoda</v>
      </c>
      <c r="K162" s="1">
        <f>COUNTIF(pesele[nameid],pesele[[#This Row],[nameid]])-1</f>
        <v>0</v>
      </c>
    </row>
    <row r="163" spans="1:11" x14ac:dyDescent="0.25">
      <c r="A163" s="1" t="s">
        <v>391</v>
      </c>
      <c r="B163" s="1" t="s">
        <v>392</v>
      </c>
      <c r="C163" s="1" t="s">
        <v>393</v>
      </c>
      <c r="D163" s="1">
        <f>MID(pesele[[#This Row],[PESEL]],1,2)+1900</f>
        <v>1909</v>
      </c>
      <c r="E163" s="1" t="str">
        <f>MID(pesele[[#This Row],[PESEL]],3,2)</f>
        <v>21</v>
      </c>
      <c r="F163" s="1" t="str">
        <f>MID(pesele[[#This Row],[PESEL]],6,2)</f>
        <v>70</v>
      </c>
      <c r="G163" s="7">
        <f>MID(pesele[[#This Row],[PESEL]],7,2)/1</f>
        <v>4</v>
      </c>
      <c r="H163" s="1" t="str">
        <f>IF(MOD(MID(pesele[[#This Row],[PESEL]],10,1),2)=0,"k","m")</f>
        <v>k</v>
      </c>
      <c r="I163" s="1">
        <f>IF(pesele[[#This Row],[plec]]="k",IF(RIGHT(pesele[[#This Row],[Imie]],1)="a",0,1),0)</f>
        <v>0</v>
      </c>
      <c r="J163" s="1" t="str">
        <f>pesele[[#This Row],[Nazwisko]]&amp;pesele[[#This Row],[Imie]]</f>
        <v>SrokowskaHelena</v>
      </c>
      <c r="K163" s="1">
        <f>COUNTIF(pesele[nameid],pesele[[#This Row],[nameid]])-1</f>
        <v>0</v>
      </c>
    </row>
    <row r="164" spans="1:11" x14ac:dyDescent="0.25">
      <c r="A164" s="1" t="s">
        <v>394</v>
      </c>
      <c r="B164" s="1" t="s">
        <v>392</v>
      </c>
      <c r="C164" s="1" t="s">
        <v>395</v>
      </c>
      <c r="D164" s="1">
        <f>MID(pesele[[#This Row],[PESEL]],1,2)+1900</f>
        <v>1909</v>
      </c>
      <c r="E164" s="1" t="str">
        <f>MID(pesele[[#This Row],[PESEL]],3,2)</f>
        <v>21</v>
      </c>
      <c r="F164" s="1" t="str">
        <f>MID(pesele[[#This Row],[PESEL]],6,2)</f>
        <v>70</v>
      </c>
      <c r="G164" s="7">
        <f>MID(pesele[[#This Row],[PESEL]],7,2)/1</f>
        <v>4</v>
      </c>
      <c r="H164" s="1" t="str">
        <f>IF(MOD(MID(pesele[[#This Row],[PESEL]],10,1),2)=0,"k","m")</f>
        <v>k</v>
      </c>
      <c r="I164" s="1">
        <f>IF(pesele[[#This Row],[plec]]="k",IF(RIGHT(pesele[[#This Row],[Imie]],1)="a",0,1),0)</f>
        <v>0</v>
      </c>
      <c r="J164" s="1" t="str">
        <f>pesele[[#This Row],[Nazwisko]]&amp;pesele[[#This Row],[Imie]]</f>
        <v>SrokowskaIga</v>
      </c>
      <c r="K164" s="1">
        <f>COUNTIF(pesele[nameid],pesele[[#This Row],[nameid]])-1</f>
        <v>0</v>
      </c>
    </row>
    <row r="165" spans="1:11" x14ac:dyDescent="0.25">
      <c r="A165" s="1" t="s">
        <v>405</v>
      </c>
      <c r="B165" s="1" t="s">
        <v>406</v>
      </c>
      <c r="C165" s="1" t="s">
        <v>78</v>
      </c>
      <c r="D165" s="1">
        <f>MID(pesele[[#This Row],[PESEL]],1,2)+1900</f>
        <v>1909</v>
      </c>
      <c r="E165" s="1" t="str">
        <f>MID(pesele[[#This Row],[PESEL]],3,2)</f>
        <v>22</v>
      </c>
      <c r="F165" s="1" t="str">
        <f>MID(pesele[[#This Row],[PESEL]],6,2)</f>
        <v>40</v>
      </c>
      <c r="G165" s="7">
        <f>MID(pesele[[#This Row],[PESEL]],7,2)/1</f>
        <v>4</v>
      </c>
      <c r="H165" s="1" t="str">
        <f>IF(MOD(MID(pesele[[#This Row],[PESEL]],10,1),2)=0,"k","m")</f>
        <v>k</v>
      </c>
      <c r="I165" s="1">
        <f>IF(pesele[[#This Row],[plec]]="k",IF(RIGHT(pesele[[#This Row],[Imie]],1)="a",0,1),0)</f>
        <v>0</v>
      </c>
      <c r="J165" s="1" t="str">
        <f>pesele[[#This Row],[Nazwisko]]&amp;pesele[[#This Row],[Imie]]</f>
        <v>KmitaMartyna</v>
      </c>
      <c r="K165" s="1">
        <f>COUNTIF(pesele[nameid],pesele[[#This Row],[nameid]])-1</f>
        <v>0</v>
      </c>
    </row>
    <row r="166" spans="1:11" x14ac:dyDescent="0.25">
      <c r="A166" s="1" t="s">
        <v>407</v>
      </c>
      <c r="B166" s="1" t="s">
        <v>408</v>
      </c>
      <c r="C166" s="1" t="s">
        <v>409</v>
      </c>
      <c r="D166" s="1">
        <f>MID(pesele[[#This Row],[PESEL]],1,2)+1900</f>
        <v>1909</v>
      </c>
      <c r="E166" s="1" t="str">
        <f>MID(pesele[[#This Row],[PESEL]],3,2)</f>
        <v>22</v>
      </c>
      <c r="F166" s="1" t="str">
        <f>MID(pesele[[#This Row],[PESEL]],6,2)</f>
        <v>40</v>
      </c>
      <c r="G166" s="7">
        <f>MID(pesele[[#This Row],[PESEL]],7,2)/1</f>
        <v>4</v>
      </c>
      <c r="H166" s="1" t="str">
        <f>IF(MOD(MID(pesele[[#This Row],[PESEL]],10,1),2)=0,"k","m")</f>
        <v>k</v>
      </c>
      <c r="I166" s="1">
        <f>IF(pesele[[#This Row],[plec]]="k",IF(RIGHT(pesele[[#This Row],[Imie]],1)="a",0,1),0)</f>
        <v>0</v>
      </c>
      <c r="J166" s="1" t="str">
        <f>pesele[[#This Row],[Nazwisko]]&amp;pesele[[#This Row],[Imie]]</f>
        <v>GachewiczPola</v>
      </c>
      <c r="K166" s="1">
        <f>COUNTIF(pesele[nameid],pesele[[#This Row],[nameid]])-1</f>
        <v>0</v>
      </c>
    </row>
    <row r="167" spans="1:11" x14ac:dyDescent="0.25">
      <c r="A167" s="1" t="s">
        <v>410</v>
      </c>
      <c r="B167" s="1" t="s">
        <v>353</v>
      </c>
      <c r="C167" s="1" t="s">
        <v>371</v>
      </c>
      <c r="D167" s="1">
        <f>MID(pesele[[#This Row],[PESEL]],1,2)+1900</f>
        <v>1909</v>
      </c>
      <c r="E167" s="1" t="str">
        <f>MID(pesele[[#This Row],[PESEL]],3,2)</f>
        <v>22</v>
      </c>
      <c r="F167" s="1" t="str">
        <f>MID(pesele[[#This Row],[PESEL]],6,2)</f>
        <v>50</v>
      </c>
      <c r="G167" s="7">
        <f>MID(pesele[[#This Row],[PESEL]],7,2)/1</f>
        <v>4</v>
      </c>
      <c r="H167" s="1" t="str">
        <f>IF(MOD(MID(pesele[[#This Row],[PESEL]],10,1),2)=0,"k","m")</f>
        <v>k</v>
      </c>
      <c r="I167" s="1">
        <f>IF(pesele[[#This Row],[plec]]="k",IF(RIGHT(pesele[[#This Row],[Imie]],1)="a",0,1),0)</f>
        <v>0</v>
      </c>
      <c r="J167" s="1" t="str">
        <f>pesele[[#This Row],[Nazwisko]]&amp;pesele[[#This Row],[Imie]]</f>
        <v>LewandowskaEwa</v>
      </c>
      <c r="K167" s="1">
        <f>COUNTIF(pesele[nameid],pesele[[#This Row],[nameid]])-1</f>
        <v>0</v>
      </c>
    </row>
    <row r="168" spans="1:11" x14ac:dyDescent="0.25">
      <c r="A168" s="1" t="s">
        <v>411</v>
      </c>
      <c r="B168" s="1" t="s">
        <v>412</v>
      </c>
      <c r="C168" s="1" t="s">
        <v>413</v>
      </c>
      <c r="D168" s="1">
        <f>MID(pesele[[#This Row],[PESEL]],1,2)+1900</f>
        <v>1909</v>
      </c>
      <c r="E168" s="1" t="str">
        <f>MID(pesele[[#This Row],[PESEL]],3,2)</f>
        <v>22</v>
      </c>
      <c r="F168" s="1" t="str">
        <f>MID(pesele[[#This Row],[PESEL]],6,2)</f>
        <v>50</v>
      </c>
      <c r="G168" s="7">
        <f>MID(pesele[[#This Row],[PESEL]],7,2)/1</f>
        <v>4</v>
      </c>
      <c r="H168" s="1" t="str">
        <f>IF(MOD(MID(pesele[[#This Row],[PESEL]],10,1),2)=0,"k","m")</f>
        <v>k</v>
      </c>
      <c r="I168" s="1">
        <f>IF(pesele[[#This Row],[plec]]="k",IF(RIGHT(pesele[[#This Row],[Imie]],1)="a",0,1),0)</f>
        <v>0</v>
      </c>
      <c r="J168" s="1" t="str">
        <f>pesele[[#This Row],[Nazwisko]]&amp;pesele[[#This Row],[Imie]]</f>
        <v>PaliniewiczKatarzyna</v>
      </c>
      <c r="K168" s="1">
        <f>COUNTIF(pesele[nameid],pesele[[#This Row],[nameid]])-1</f>
        <v>0</v>
      </c>
    </row>
    <row r="169" spans="1:11" x14ac:dyDescent="0.25">
      <c r="A169" s="1" t="s">
        <v>414</v>
      </c>
      <c r="B169" s="1" t="s">
        <v>415</v>
      </c>
      <c r="C169" s="1" t="s">
        <v>416</v>
      </c>
      <c r="D169" s="1">
        <f>MID(pesele[[#This Row],[PESEL]],1,2)+1900</f>
        <v>1909</v>
      </c>
      <c r="E169" s="1" t="str">
        <f>MID(pesele[[#This Row],[PESEL]],3,2)</f>
        <v>22</v>
      </c>
      <c r="F169" s="1" t="str">
        <f>MID(pesele[[#This Row],[PESEL]],6,2)</f>
        <v>70</v>
      </c>
      <c r="G169" s="7">
        <f>MID(pesele[[#This Row],[PESEL]],7,2)/1</f>
        <v>4</v>
      </c>
      <c r="H169" s="1" t="str">
        <f>IF(MOD(MID(pesele[[#This Row],[PESEL]],10,1),2)=0,"k","m")</f>
        <v>k</v>
      </c>
      <c r="I169" s="1">
        <f>IF(pesele[[#This Row],[plec]]="k",IF(RIGHT(pesele[[#This Row],[Imie]],1)="a",0,1),0)</f>
        <v>0</v>
      </c>
      <c r="J169" s="1" t="str">
        <f>pesele[[#This Row],[Nazwisko]]&amp;pesele[[#This Row],[Imie]]</f>
        <v>LubinskaMagdalena</v>
      </c>
      <c r="K169" s="1">
        <f>COUNTIF(pesele[nameid],pesele[[#This Row],[nameid]])-1</f>
        <v>0</v>
      </c>
    </row>
    <row r="170" spans="1:11" x14ac:dyDescent="0.25">
      <c r="A170" s="1" t="s">
        <v>438</v>
      </c>
      <c r="B170" s="1" t="s">
        <v>439</v>
      </c>
      <c r="C170" s="1" t="s">
        <v>409</v>
      </c>
      <c r="D170" s="1">
        <f>MID(pesele[[#This Row],[PESEL]],1,2)+1900</f>
        <v>1909</v>
      </c>
      <c r="E170" s="1" t="str">
        <f>MID(pesele[[#This Row],[PESEL]],3,2)</f>
        <v>22</v>
      </c>
      <c r="F170" s="1" t="str">
        <f>MID(pesele[[#This Row],[PESEL]],6,2)</f>
        <v>30</v>
      </c>
      <c r="G170" s="7">
        <f>MID(pesele[[#This Row],[PESEL]],7,2)/1</f>
        <v>4</v>
      </c>
      <c r="H170" s="1" t="str">
        <f>IF(MOD(MID(pesele[[#This Row],[PESEL]],10,1),2)=0,"k","m")</f>
        <v>k</v>
      </c>
      <c r="I170" s="1">
        <f>IF(pesele[[#This Row],[plec]]="k",IF(RIGHT(pesele[[#This Row],[Imie]],1)="a",0,1),0)</f>
        <v>0</v>
      </c>
      <c r="J170" s="1" t="str">
        <f>pesele[[#This Row],[Nazwisko]]&amp;pesele[[#This Row],[Imie]]</f>
        <v>GadomskaPola</v>
      </c>
      <c r="K170" s="1">
        <f>COUNTIF(pesele[nameid],pesele[[#This Row],[nameid]])-1</f>
        <v>0</v>
      </c>
    </row>
    <row r="171" spans="1:11" x14ac:dyDescent="0.25">
      <c r="A171" s="1" t="s">
        <v>451</v>
      </c>
      <c r="B171" s="1" t="s">
        <v>452</v>
      </c>
      <c r="C171" s="1" t="s">
        <v>89</v>
      </c>
      <c r="D171" s="1">
        <f>MID(pesele[[#This Row],[PESEL]],1,2)+1900</f>
        <v>1909</v>
      </c>
      <c r="E171" s="1" t="str">
        <f>MID(pesele[[#This Row],[PESEL]],3,2)</f>
        <v>22</v>
      </c>
      <c r="F171" s="1" t="str">
        <f>MID(pesele[[#This Row],[PESEL]],6,2)</f>
        <v>80</v>
      </c>
      <c r="G171" s="7">
        <f>MID(pesele[[#This Row],[PESEL]],7,2)/1</f>
        <v>4</v>
      </c>
      <c r="H171" s="1" t="str">
        <f>IF(MOD(MID(pesele[[#This Row],[PESEL]],10,1),2)=0,"k","m")</f>
        <v>k</v>
      </c>
      <c r="I171" s="1">
        <f>IF(pesele[[#This Row],[plec]]="k",IF(RIGHT(pesele[[#This Row],[Imie]],1)="a",0,1),0)</f>
        <v>0</v>
      </c>
      <c r="J171" s="1" t="str">
        <f>pesele[[#This Row],[Nazwisko]]&amp;pesele[[#This Row],[Imie]]</f>
        <v>KusznerMaja</v>
      </c>
      <c r="K171" s="1">
        <f>COUNTIF(pesele[nameid],pesele[[#This Row],[nameid]])-1</f>
        <v>0</v>
      </c>
    </row>
    <row r="172" spans="1:11" x14ac:dyDescent="0.25">
      <c r="A172" s="1" t="s">
        <v>469</v>
      </c>
      <c r="B172" s="1" t="s">
        <v>470</v>
      </c>
      <c r="C172" s="1" t="s">
        <v>166</v>
      </c>
      <c r="D172" s="1">
        <f>MID(pesele[[#This Row],[PESEL]],1,2)+1900</f>
        <v>1909</v>
      </c>
      <c r="E172" s="1" t="str">
        <f>MID(pesele[[#This Row],[PESEL]],3,2)</f>
        <v>29</v>
      </c>
      <c r="F172" s="1" t="str">
        <f>MID(pesele[[#This Row],[PESEL]],6,2)</f>
        <v>60</v>
      </c>
      <c r="G172" s="7">
        <f>MID(pesele[[#This Row],[PESEL]],7,2)/1</f>
        <v>4</v>
      </c>
      <c r="H172" s="1" t="str">
        <f>IF(MOD(MID(pesele[[#This Row],[PESEL]],10,1),2)=0,"k","m")</f>
        <v>m</v>
      </c>
      <c r="I172" s="1">
        <f>IF(pesele[[#This Row],[plec]]="k",IF(RIGHT(pesele[[#This Row],[Imie]],1)="a",0,1),0)</f>
        <v>0</v>
      </c>
      <c r="J172" s="1" t="str">
        <f>pesele[[#This Row],[Nazwisko]]&amp;pesele[[#This Row],[Imie]]</f>
        <v>RodakJakub</v>
      </c>
      <c r="K172" s="1">
        <f>COUNTIF(pesele[nameid],pesele[[#This Row],[nameid]])-1</f>
        <v>0</v>
      </c>
    </row>
    <row r="173" spans="1:11" x14ac:dyDescent="0.25">
      <c r="A173" s="1" t="s">
        <v>471</v>
      </c>
      <c r="B173" s="1" t="s">
        <v>472</v>
      </c>
      <c r="C173" s="1" t="s">
        <v>202</v>
      </c>
      <c r="D173" s="1">
        <f>MID(pesele[[#This Row],[PESEL]],1,2)+1900</f>
        <v>1909</v>
      </c>
      <c r="E173" s="1" t="str">
        <f>MID(pesele[[#This Row],[PESEL]],3,2)</f>
        <v>29</v>
      </c>
      <c r="F173" s="1" t="str">
        <f>MID(pesele[[#This Row],[PESEL]],6,2)</f>
        <v>60</v>
      </c>
      <c r="G173" s="7">
        <f>MID(pesele[[#This Row],[PESEL]],7,2)/1</f>
        <v>4</v>
      </c>
      <c r="H173" s="1" t="str">
        <f>IF(MOD(MID(pesele[[#This Row],[PESEL]],10,1),2)=0,"k","m")</f>
        <v>m</v>
      </c>
      <c r="I173" s="1">
        <f>IF(pesele[[#This Row],[plec]]="k",IF(RIGHT(pesele[[#This Row],[Imie]],1)="a",0,1),0)</f>
        <v>0</v>
      </c>
      <c r="J173" s="1" t="str">
        <f>pesele[[#This Row],[Nazwisko]]&amp;pesele[[#This Row],[Imie]]</f>
        <v>UkomskiBartosz</v>
      </c>
      <c r="K173" s="1">
        <f>COUNTIF(pesele[nameid],pesele[[#This Row],[nameid]])-1</f>
        <v>0</v>
      </c>
    </row>
    <row r="174" spans="1:11" x14ac:dyDescent="0.25">
      <c r="A174" s="1" t="s">
        <v>473</v>
      </c>
      <c r="B174" s="1" t="s">
        <v>474</v>
      </c>
      <c r="C174" s="1" t="s">
        <v>475</v>
      </c>
      <c r="D174" s="1">
        <f>MID(pesele[[#This Row],[PESEL]],1,2)+1900</f>
        <v>1909</v>
      </c>
      <c r="E174" s="1" t="str">
        <f>MID(pesele[[#This Row],[PESEL]],3,2)</f>
        <v>29</v>
      </c>
      <c r="F174" s="1" t="str">
        <f>MID(pesele[[#This Row],[PESEL]],6,2)</f>
        <v>70</v>
      </c>
      <c r="G174" s="7">
        <f>MID(pesele[[#This Row],[PESEL]],7,2)/1</f>
        <v>4</v>
      </c>
      <c r="H174" s="1" t="str">
        <f>IF(MOD(MID(pesele[[#This Row],[PESEL]],10,1),2)=0,"k","m")</f>
        <v>m</v>
      </c>
      <c r="I174" s="1">
        <f>IF(pesele[[#This Row],[plec]]="k",IF(RIGHT(pesele[[#This Row],[Imie]],1)="a",0,1),0)</f>
        <v>0</v>
      </c>
      <c r="J174" s="1" t="str">
        <f>pesele[[#This Row],[Nazwisko]]&amp;pesele[[#This Row],[Imie]]</f>
        <v>JanowskiNataniel</v>
      </c>
      <c r="K174" s="1">
        <f>COUNTIF(pesele[nameid],pesele[[#This Row],[nameid]])-1</f>
        <v>0</v>
      </c>
    </row>
    <row r="175" spans="1:11" x14ac:dyDescent="0.25">
      <c r="A175" s="1" t="s">
        <v>497</v>
      </c>
      <c r="B175" s="1" t="s">
        <v>498</v>
      </c>
      <c r="C175" s="1" t="s">
        <v>499</v>
      </c>
      <c r="D175" s="1">
        <f>MID(pesele[[#This Row],[PESEL]],1,2)+1900</f>
        <v>1909</v>
      </c>
      <c r="E175" s="1" t="str">
        <f>MID(pesele[[#This Row],[PESEL]],3,2)</f>
        <v>30</v>
      </c>
      <c r="F175" s="1" t="str">
        <f>MID(pesele[[#This Row],[PESEL]],6,2)</f>
        <v>80</v>
      </c>
      <c r="G175" s="7">
        <f>MID(pesele[[#This Row],[PESEL]],7,2)/1</f>
        <v>4</v>
      </c>
      <c r="H175" s="1" t="str">
        <f>IF(MOD(MID(pesele[[#This Row],[PESEL]],10,1),2)=0,"k","m")</f>
        <v>m</v>
      </c>
      <c r="I175" s="1">
        <f>IF(pesele[[#This Row],[plec]]="k",IF(RIGHT(pesele[[#This Row],[Imie]],1)="a",0,1),0)</f>
        <v>0</v>
      </c>
      <c r="J175" s="1" t="str">
        <f>pesele[[#This Row],[Nazwisko]]&amp;pesele[[#This Row],[Imie]]</f>
        <v>BrzoskowskiTomasz</v>
      </c>
      <c r="K175" s="1">
        <f>COUNTIF(pesele[nameid],pesele[[#This Row],[nameid]])-1</f>
        <v>0</v>
      </c>
    </row>
    <row r="176" spans="1:11" x14ac:dyDescent="0.25">
      <c r="A176" s="1" t="s">
        <v>500</v>
      </c>
      <c r="B176" s="1" t="s">
        <v>41</v>
      </c>
      <c r="C176" s="1" t="s">
        <v>219</v>
      </c>
      <c r="D176" s="1">
        <f>MID(pesele[[#This Row],[PESEL]],1,2)+1900</f>
        <v>1909</v>
      </c>
      <c r="E176" s="1" t="str">
        <f>MID(pesele[[#This Row],[PESEL]],3,2)</f>
        <v>30</v>
      </c>
      <c r="F176" s="1" t="str">
        <f>MID(pesele[[#This Row],[PESEL]],6,2)</f>
        <v>00</v>
      </c>
      <c r="G176" s="7">
        <f>MID(pesele[[#This Row],[PESEL]],7,2)/1</f>
        <v>4</v>
      </c>
      <c r="H176" s="1" t="str">
        <f>IF(MOD(MID(pesele[[#This Row],[PESEL]],10,1),2)=0,"k","m")</f>
        <v>m</v>
      </c>
      <c r="I176" s="1">
        <f>IF(pesele[[#This Row],[plec]]="k",IF(RIGHT(pesele[[#This Row],[Imie]],1)="a",0,1),0)</f>
        <v>0</v>
      </c>
      <c r="J176" s="1" t="str">
        <f>pesele[[#This Row],[Nazwisko]]&amp;pesele[[#This Row],[Imie]]</f>
        <v>LaskowskiMariusz</v>
      </c>
      <c r="K176" s="1">
        <f>COUNTIF(pesele[nameid],pesele[[#This Row],[nameid]])-1</f>
        <v>0</v>
      </c>
    </row>
    <row r="177" spans="1:11" x14ac:dyDescent="0.25">
      <c r="A177" s="1" t="s">
        <v>525</v>
      </c>
      <c r="B177" s="1" t="s">
        <v>526</v>
      </c>
      <c r="C177" s="1" t="s">
        <v>114</v>
      </c>
      <c r="D177" s="1">
        <f>MID(pesele[[#This Row],[PESEL]],1,2)+1900</f>
        <v>1909</v>
      </c>
      <c r="E177" s="1" t="str">
        <f>MID(pesele[[#This Row],[PESEL]],3,2)</f>
        <v>30</v>
      </c>
      <c r="F177" s="1" t="str">
        <f>MID(pesele[[#This Row],[PESEL]],6,2)</f>
        <v>30</v>
      </c>
      <c r="G177" s="7">
        <f>MID(pesele[[#This Row],[PESEL]],7,2)/1</f>
        <v>4</v>
      </c>
      <c r="H177" s="1" t="str">
        <f>IF(MOD(MID(pesele[[#This Row],[PESEL]],10,1),2)=0,"k","m")</f>
        <v>m</v>
      </c>
      <c r="I177" s="1">
        <f>IF(pesele[[#This Row],[plec]]="k",IF(RIGHT(pesele[[#This Row],[Imie]],1)="a",0,1),0)</f>
        <v>0</v>
      </c>
      <c r="J177" s="1" t="str">
        <f>pesele[[#This Row],[Nazwisko]]&amp;pesele[[#This Row],[Imie]]</f>
        <v>GrabekOskar</v>
      </c>
      <c r="K177" s="1">
        <f>COUNTIF(pesele[nameid],pesele[[#This Row],[nameid]])-1</f>
        <v>0</v>
      </c>
    </row>
    <row r="178" spans="1:11" x14ac:dyDescent="0.25">
      <c r="A178" s="1" t="s">
        <v>594</v>
      </c>
      <c r="B178" s="1" t="s">
        <v>595</v>
      </c>
      <c r="C178" s="1" t="s">
        <v>596</v>
      </c>
      <c r="D178" s="1">
        <f>MID(pesele[[#This Row],[PESEL]],1,2)+1900</f>
        <v>1909</v>
      </c>
      <c r="E178" s="1" t="str">
        <f>MID(pesele[[#This Row],[PESEL]],3,2)</f>
        <v>31</v>
      </c>
      <c r="F178" s="1" t="str">
        <f>MID(pesele[[#This Row],[PESEL]],6,2)</f>
        <v>80</v>
      </c>
      <c r="G178" s="7">
        <f>MID(pesele[[#This Row],[PESEL]],7,2)/1</f>
        <v>4</v>
      </c>
      <c r="H178" s="1" t="str">
        <f>IF(MOD(MID(pesele[[#This Row],[PESEL]],10,1),2)=0,"k","m")</f>
        <v>m</v>
      </c>
      <c r="I178" s="1">
        <f>IF(pesele[[#This Row],[plec]]="k",IF(RIGHT(pesele[[#This Row],[Imie]],1)="a",0,1),0)</f>
        <v>0</v>
      </c>
      <c r="J178" s="1" t="str">
        <f>pesele[[#This Row],[Nazwisko]]&amp;pesele[[#This Row],[Imie]]</f>
        <v>SzumilewiczDariusz</v>
      </c>
      <c r="K178" s="1">
        <f>COUNTIF(pesele[nameid],pesele[[#This Row],[nameid]])-1</f>
        <v>0</v>
      </c>
    </row>
    <row r="179" spans="1:11" x14ac:dyDescent="0.25">
      <c r="A179" s="1" t="s">
        <v>615</v>
      </c>
      <c r="B179" s="1" t="s">
        <v>616</v>
      </c>
      <c r="C179" s="1" t="s">
        <v>617</v>
      </c>
      <c r="D179" s="1">
        <f>MID(pesele[[#This Row],[PESEL]],1,2)+1900</f>
        <v>1909</v>
      </c>
      <c r="E179" s="1" t="str">
        <f>MID(pesele[[#This Row],[PESEL]],3,2)</f>
        <v>31</v>
      </c>
      <c r="F179" s="1" t="str">
        <f>MID(pesele[[#This Row],[PESEL]],6,2)</f>
        <v>20</v>
      </c>
      <c r="G179" s="7">
        <f>MID(pesele[[#This Row],[PESEL]],7,2)/1</f>
        <v>4</v>
      </c>
      <c r="H179" s="1" t="str">
        <f>IF(MOD(MID(pesele[[#This Row],[PESEL]],10,1),2)=0,"k","m")</f>
        <v>k</v>
      </c>
      <c r="I179" s="1">
        <f>IF(pesele[[#This Row],[plec]]="k",IF(RIGHT(pesele[[#This Row],[Imie]],1)="a",0,1),0)</f>
        <v>0</v>
      </c>
      <c r="J179" s="1" t="str">
        <f>pesele[[#This Row],[Nazwisko]]&amp;pesele[[#This Row],[Imie]]</f>
        <v>MuchaLaura</v>
      </c>
      <c r="K179" s="1">
        <f>COUNTIF(pesele[nameid],pesele[[#This Row],[nameid]])-1</f>
        <v>0</v>
      </c>
    </row>
    <row r="180" spans="1:11" x14ac:dyDescent="0.25">
      <c r="A180" s="1" t="s">
        <v>618</v>
      </c>
      <c r="B180" s="1" t="s">
        <v>619</v>
      </c>
      <c r="C180" s="1" t="s">
        <v>340</v>
      </c>
      <c r="D180" s="1">
        <f>MID(pesele[[#This Row],[PESEL]],1,2)+1900</f>
        <v>1909</v>
      </c>
      <c r="E180" s="1" t="str">
        <f>MID(pesele[[#This Row],[PESEL]],3,2)</f>
        <v>31</v>
      </c>
      <c r="F180" s="1" t="str">
        <f>MID(pesele[[#This Row],[PESEL]],6,2)</f>
        <v>20</v>
      </c>
      <c r="G180" s="7">
        <f>MID(pesele[[#This Row],[PESEL]],7,2)/1</f>
        <v>4</v>
      </c>
      <c r="H180" s="1" t="str">
        <f>IF(MOD(MID(pesele[[#This Row],[PESEL]],10,1),2)=0,"k","m")</f>
        <v>k</v>
      </c>
      <c r="I180" s="1">
        <f>IF(pesele[[#This Row],[plec]]="k",IF(RIGHT(pesele[[#This Row],[Imie]],1)="a",0,1),0)</f>
        <v>0</v>
      </c>
      <c r="J180" s="1" t="str">
        <f>pesele[[#This Row],[Nazwisko]]&amp;pesele[[#This Row],[Imie]]</f>
        <v>SzymichowskaAntonina</v>
      </c>
      <c r="K180" s="1">
        <f>COUNTIF(pesele[nameid],pesele[[#This Row],[nameid]])-1</f>
        <v>0</v>
      </c>
    </row>
    <row r="181" spans="1:11" x14ac:dyDescent="0.25">
      <c r="A181" s="1" t="s">
        <v>660</v>
      </c>
      <c r="B181" s="1" t="s">
        <v>661</v>
      </c>
      <c r="C181" s="1" t="s">
        <v>413</v>
      </c>
      <c r="D181" s="1">
        <f>MID(pesele[[#This Row],[PESEL]],1,2)+1900</f>
        <v>1909</v>
      </c>
      <c r="E181" s="1" t="str">
        <f>MID(pesele[[#This Row],[PESEL]],3,2)</f>
        <v>31</v>
      </c>
      <c r="F181" s="1" t="str">
        <f>MID(pesele[[#This Row],[PESEL]],6,2)</f>
        <v>10</v>
      </c>
      <c r="G181" s="7">
        <f>MID(pesele[[#This Row],[PESEL]],7,2)/1</f>
        <v>4</v>
      </c>
      <c r="H181" s="1" t="str">
        <f>IF(MOD(MID(pesele[[#This Row],[PESEL]],10,1),2)=0,"k","m")</f>
        <v>k</v>
      </c>
      <c r="I181" s="1">
        <f>IF(pesele[[#This Row],[plec]]="k",IF(RIGHT(pesele[[#This Row],[Imie]],1)="a",0,1),0)</f>
        <v>0</v>
      </c>
      <c r="J181" s="1" t="str">
        <f>pesele[[#This Row],[Nazwisko]]&amp;pesele[[#This Row],[Imie]]</f>
        <v>CzarkowskaKatarzyna</v>
      </c>
      <c r="K181" s="1">
        <f>COUNTIF(pesele[nameid],pesele[[#This Row],[nameid]])-1</f>
        <v>0</v>
      </c>
    </row>
    <row r="182" spans="1:11" x14ac:dyDescent="0.25">
      <c r="A182" s="1" t="s">
        <v>667</v>
      </c>
      <c r="B182" s="1" t="s">
        <v>668</v>
      </c>
      <c r="C182" s="1" t="s">
        <v>131</v>
      </c>
      <c r="D182" s="1">
        <f>MID(pesele[[#This Row],[PESEL]],1,2)+1900</f>
        <v>1909</v>
      </c>
      <c r="E182" s="1" t="str">
        <f>MID(pesele[[#This Row],[PESEL]],3,2)</f>
        <v>31</v>
      </c>
      <c r="F182" s="1" t="str">
        <f>MID(pesele[[#This Row],[PESEL]],6,2)</f>
        <v>30</v>
      </c>
      <c r="G182" s="7">
        <f>MID(pesele[[#This Row],[PESEL]],7,2)/1</f>
        <v>4</v>
      </c>
      <c r="H182" s="1" t="str">
        <f>IF(MOD(MID(pesele[[#This Row],[PESEL]],10,1),2)=0,"k","m")</f>
        <v>k</v>
      </c>
      <c r="I182" s="1">
        <f>IF(pesele[[#This Row],[plec]]="k",IF(RIGHT(pesele[[#This Row],[Imie]],1)="a",0,1),0)</f>
        <v>0</v>
      </c>
      <c r="J182" s="1" t="str">
        <f>pesele[[#This Row],[Nazwisko]]&amp;pesele[[#This Row],[Imie]]</f>
        <v>GorczynskaOliwia</v>
      </c>
      <c r="K182" s="1">
        <f>COUNTIF(pesele[nameid],pesele[[#This Row],[nameid]])-1</f>
        <v>0</v>
      </c>
    </row>
    <row r="183" spans="1:11" x14ac:dyDescent="0.25">
      <c r="A183" s="1" t="s">
        <v>684</v>
      </c>
      <c r="B183" s="1" t="s">
        <v>685</v>
      </c>
      <c r="C183" s="1" t="s">
        <v>485</v>
      </c>
      <c r="D183" s="1">
        <f>MID(pesele[[#This Row],[PESEL]],1,2)+1900</f>
        <v>1909</v>
      </c>
      <c r="E183" s="1" t="str">
        <f>MID(pesele[[#This Row],[PESEL]],3,2)</f>
        <v>31</v>
      </c>
      <c r="F183" s="1" t="str">
        <f>MID(pesele[[#This Row],[PESEL]],6,2)</f>
        <v>70</v>
      </c>
      <c r="G183" s="7">
        <f>MID(pesele[[#This Row],[PESEL]],7,2)/1</f>
        <v>4</v>
      </c>
      <c r="H183" s="1" t="str">
        <f>IF(MOD(MID(pesele[[#This Row],[PESEL]],10,1),2)=0,"k","m")</f>
        <v>m</v>
      </c>
      <c r="I183" s="1">
        <f>IF(pesele[[#This Row],[plec]]="k",IF(RIGHT(pesele[[#This Row],[Imie]],1)="a",0,1),0)</f>
        <v>0</v>
      </c>
      <c r="J183" s="1" t="str">
        <f>pesele[[#This Row],[Nazwisko]]&amp;pesele[[#This Row],[Imie]]</f>
        <v>ZiolkowskiAdam</v>
      </c>
      <c r="K183" s="1">
        <f>COUNTIF(pesele[nameid],pesele[[#This Row],[nameid]])-1</f>
        <v>0</v>
      </c>
    </row>
    <row r="184" spans="1:11" x14ac:dyDescent="0.25">
      <c r="A184" s="1" t="s">
        <v>806</v>
      </c>
      <c r="B184" s="1" t="s">
        <v>807</v>
      </c>
      <c r="C184" s="1" t="s">
        <v>382</v>
      </c>
      <c r="D184" s="1">
        <f>MID(pesele[[#This Row],[PESEL]],1,2)+1900</f>
        <v>1909</v>
      </c>
      <c r="E184" s="1" t="str">
        <f>MID(pesele[[#This Row],[PESEL]],3,2)</f>
        <v>32</v>
      </c>
      <c r="F184" s="1" t="str">
        <f>MID(pesele[[#This Row],[PESEL]],6,2)</f>
        <v>00</v>
      </c>
      <c r="G184" s="7">
        <f>MID(pesele[[#This Row],[PESEL]],7,2)/1</f>
        <v>4</v>
      </c>
      <c r="H184" s="1" t="str">
        <f>IF(MOD(MID(pesele[[#This Row],[PESEL]],10,1),2)=0,"k","m")</f>
        <v>k</v>
      </c>
      <c r="I184" s="1">
        <f>IF(pesele[[#This Row],[plec]]="k",IF(RIGHT(pesele[[#This Row],[Imie]],1)="a",0,1),0)</f>
        <v>0</v>
      </c>
      <c r="J184" s="1" t="str">
        <f>pesele[[#This Row],[Nazwisko]]&amp;pesele[[#This Row],[Imie]]</f>
        <v>PawelskaKarolina</v>
      </c>
      <c r="K184" s="1">
        <f>COUNTIF(pesele[nameid],pesele[[#This Row],[nameid]])-1</f>
        <v>0</v>
      </c>
    </row>
    <row r="185" spans="1:11" x14ac:dyDescent="0.25">
      <c r="A185" s="1" t="s">
        <v>808</v>
      </c>
      <c r="B185" s="1" t="s">
        <v>809</v>
      </c>
      <c r="C185" s="1" t="s">
        <v>505</v>
      </c>
      <c r="D185" s="1">
        <f>MID(pesele[[#This Row],[PESEL]],1,2)+1900</f>
        <v>1909</v>
      </c>
      <c r="E185" s="1" t="str">
        <f>MID(pesele[[#This Row],[PESEL]],3,2)</f>
        <v>32</v>
      </c>
      <c r="F185" s="1" t="str">
        <f>MID(pesele[[#This Row],[PESEL]],6,2)</f>
        <v>00</v>
      </c>
      <c r="G185" s="7">
        <f>MID(pesele[[#This Row],[PESEL]],7,2)/1</f>
        <v>4</v>
      </c>
      <c r="H185" s="1" t="str">
        <f>IF(MOD(MID(pesele[[#This Row],[PESEL]],10,1),2)=0,"k","m")</f>
        <v>m</v>
      </c>
      <c r="I185" s="1">
        <f>IF(pesele[[#This Row],[plec]]="k",IF(RIGHT(pesele[[#This Row],[Imie]],1)="a",0,1),0)</f>
        <v>0</v>
      </c>
      <c r="J185" s="1" t="str">
        <f>pesele[[#This Row],[Nazwisko]]&amp;pesele[[#This Row],[Imie]]</f>
        <v>NiemczykKamil</v>
      </c>
      <c r="K185" s="1">
        <f>COUNTIF(pesele[nameid],pesele[[#This Row],[nameid]])-1</f>
        <v>0</v>
      </c>
    </row>
    <row r="186" spans="1:11" x14ac:dyDescent="0.25">
      <c r="A186" s="1" t="s">
        <v>810</v>
      </c>
      <c r="B186" s="1" t="s">
        <v>811</v>
      </c>
      <c r="C186" s="1" t="s">
        <v>812</v>
      </c>
      <c r="D186" s="1">
        <f>MID(pesele[[#This Row],[PESEL]],1,2)+1900</f>
        <v>1909</v>
      </c>
      <c r="E186" s="1" t="str">
        <f>MID(pesele[[#This Row],[PESEL]],3,2)</f>
        <v>32</v>
      </c>
      <c r="F186" s="1" t="str">
        <f>MID(pesele[[#This Row],[PESEL]],6,2)</f>
        <v>00</v>
      </c>
      <c r="G186" s="7">
        <f>MID(pesele[[#This Row],[PESEL]],7,2)/1</f>
        <v>4</v>
      </c>
      <c r="H186" s="1" t="str">
        <f>IF(MOD(MID(pesele[[#This Row],[PESEL]],10,1),2)=0,"k","m")</f>
        <v>m</v>
      </c>
      <c r="I186" s="1">
        <f>IF(pesele[[#This Row],[plec]]="k",IF(RIGHT(pesele[[#This Row],[Imie]],1)="a",0,1),0)</f>
        <v>0</v>
      </c>
      <c r="J186" s="1" t="str">
        <f>pesele[[#This Row],[Nazwisko]]&amp;pesele[[#This Row],[Imie]]</f>
        <v>HazubskiOlgierd</v>
      </c>
      <c r="K186" s="1">
        <f>COUNTIF(pesele[nameid],pesele[[#This Row],[nameid]])-1</f>
        <v>0</v>
      </c>
    </row>
    <row r="187" spans="1:11" x14ac:dyDescent="0.25">
      <c r="A187" s="1" t="s">
        <v>813</v>
      </c>
      <c r="B187" s="1" t="s">
        <v>814</v>
      </c>
      <c r="C187" s="1" t="s">
        <v>92</v>
      </c>
      <c r="D187" s="1">
        <f>MID(pesele[[#This Row],[PESEL]],1,2)+1900</f>
        <v>1909</v>
      </c>
      <c r="E187" s="1" t="str">
        <f>MID(pesele[[#This Row],[PESEL]],3,2)</f>
        <v>32</v>
      </c>
      <c r="F187" s="1" t="str">
        <f>MID(pesele[[#This Row],[PESEL]],6,2)</f>
        <v>00</v>
      </c>
      <c r="G187" s="7">
        <f>MID(pesele[[#This Row],[PESEL]],7,2)/1</f>
        <v>4</v>
      </c>
      <c r="H187" s="1" t="str">
        <f>IF(MOD(MID(pesele[[#This Row],[PESEL]],10,1),2)=0,"k","m")</f>
        <v>m</v>
      </c>
      <c r="I187" s="1">
        <f>IF(pesele[[#This Row],[plec]]="k",IF(RIGHT(pesele[[#This Row],[Imie]],1)="a",0,1),0)</f>
        <v>0</v>
      </c>
      <c r="J187" s="1" t="str">
        <f>pesele[[#This Row],[Nazwisko]]&amp;pesele[[#This Row],[Imie]]</f>
        <v>RyngwelskiIgor</v>
      </c>
      <c r="K187" s="1">
        <f>COUNTIF(pesele[nameid],pesele[[#This Row],[nameid]])-1</f>
        <v>0</v>
      </c>
    </row>
    <row r="188" spans="1:11" x14ac:dyDescent="0.25">
      <c r="A188" s="1" t="s">
        <v>815</v>
      </c>
      <c r="B188" s="1" t="s">
        <v>816</v>
      </c>
      <c r="C188" s="1" t="s">
        <v>166</v>
      </c>
      <c r="D188" s="1">
        <f>MID(pesele[[#This Row],[PESEL]],1,2)+1900</f>
        <v>1909</v>
      </c>
      <c r="E188" s="1" t="str">
        <f>MID(pesele[[#This Row],[PESEL]],3,2)</f>
        <v>32</v>
      </c>
      <c r="F188" s="1" t="str">
        <f>MID(pesele[[#This Row],[PESEL]],6,2)</f>
        <v>00</v>
      </c>
      <c r="G188" s="7">
        <f>MID(pesele[[#This Row],[PESEL]],7,2)/1</f>
        <v>4</v>
      </c>
      <c r="H188" s="1" t="str">
        <f>IF(MOD(MID(pesele[[#This Row],[PESEL]],10,1),2)=0,"k","m")</f>
        <v>m</v>
      </c>
      <c r="I188" s="1">
        <f>IF(pesele[[#This Row],[plec]]="k",IF(RIGHT(pesele[[#This Row],[Imie]],1)="a",0,1),0)</f>
        <v>0</v>
      </c>
      <c r="J188" s="1" t="str">
        <f>pesele[[#This Row],[Nazwisko]]&amp;pesele[[#This Row],[Imie]]</f>
        <v>RopiakJakub</v>
      </c>
      <c r="K188" s="1">
        <f>COUNTIF(pesele[nameid],pesele[[#This Row],[nameid]])-1</f>
        <v>0</v>
      </c>
    </row>
    <row r="189" spans="1:11" x14ac:dyDescent="0.25">
      <c r="A189" s="1" t="s">
        <v>817</v>
      </c>
      <c r="B189" s="1" t="s">
        <v>818</v>
      </c>
      <c r="C189" s="1" t="s">
        <v>20</v>
      </c>
      <c r="D189" s="1">
        <f>MID(pesele[[#This Row],[PESEL]],1,2)+1900</f>
        <v>1909</v>
      </c>
      <c r="E189" s="1" t="str">
        <f>MID(pesele[[#This Row],[PESEL]],3,2)</f>
        <v>32</v>
      </c>
      <c r="F189" s="1" t="str">
        <f>MID(pesele[[#This Row],[PESEL]],6,2)</f>
        <v>00</v>
      </c>
      <c r="G189" s="7">
        <f>MID(pesele[[#This Row],[PESEL]],7,2)/1</f>
        <v>4</v>
      </c>
      <c r="H189" s="1" t="str">
        <f>IF(MOD(MID(pesele[[#This Row],[PESEL]],10,1),2)=0,"k","m")</f>
        <v>m</v>
      </c>
      <c r="I189" s="1">
        <f>IF(pesele[[#This Row],[plec]]="k",IF(RIGHT(pesele[[#This Row],[Imie]],1)="a",0,1),0)</f>
        <v>0</v>
      </c>
      <c r="J189" s="1" t="str">
        <f>pesele[[#This Row],[Nazwisko]]&amp;pesele[[#This Row],[Imie]]</f>
        <v>GiemzaPatryk</v>
      </c>
      <c r="K189" s="1">
        <f>COUNTIF(pesele[nameid],pesele[[#This Row],[nameid]])-1</f>
        <v>0</v>
      </c>
    </row>
    <row r="190" spans="1:11" x14ac:dyDescent="0.25">
      <c r="A190" s="1" t="s">
        <v>1051</v>
      </c>
      <c r="B190" s="1" t="s">
        <v>1052</v>
      </c>
      <c r="C190" s="1" t="s">
        <v>194</v>
      </c>
      <c r="D190" s="1">
        <f>MID(pesele[[#This Row],[PESEL]],1,2)+1900</f>
        <v>1988</v>
      </c>
      <c r="E190" s="1" t="str">
        <f>MID(pesele[[#This Row],[PESEL]],3,2)</f>
        <v>08</v>
      </c>
      <c r="F190" s="1" t="str">
        <f>MID(pesele[[#This Row],[PESEL]],6,2)</f>
        <v>20</v>
      </c>
      <c r="G190" s="7">
        <f>MID(pesele[[#This Row],[PESEL]],7,2)/1</f>
        <v>4</v>
      </c>
      <c r="H190" s="1" t="str">
        <f>IF(MOD(MID(pesele[[#This Row],[PESEL]],10,1),2)=0,"k","m")</f>
        <v>k</v>
      </c>
      <c r="I190" s="1">
        <f>IF(pesele[[#This Row],[plec]]="k",IF(RIGHT(pesele[[#This Row],[Imie]],1)="a",0,1),0)</f>
        <v>0</v>
      </c>
      <c r="J190" s="1" t="str">
        <f>pesele[[#This Row],[Nazwisko]]&amp;pesele[[#This Row],[Imie]]</f>
        <v>TomaszewskaAnna</v>
      </c>
      <c r="K190" s="1">
        <f>COUNTIF(pesele[nameid],pesele[[#This Row],[nameid]])-1</f>
        <v>0</v>
      </c>
    </row>
    <row r="191" spans="1:11" x14ac:dyDescent="0.25">
      <c r="A191" s="1" t="s">
        <v>1122</v>
      </c>
      <c r="B191" s="1" t="s">
        <v>1123</v>
      </c>
      <c r="C191" s="1" t="s">
        <v>92</v>
      </c>
      <c r="D191" s="1">
        <f>MID(pesele[[#This Row],[PESEL]],1,2)+1900</f>
        <v>1990</v>
      </c>
      <c r="E191" s="1" t="str">
        <f>MID(pesele[[#This Row],[PESEL]],3,2)</f>
        <v>11</v>
      </c>
      <c r="F191" s="1" t="str">
        <f>MID(pesele[[#This Row],[PESEL]],6,2)</f>
        <v>00</v>
      </c>
      <c r="G191" s="7">
        <f>MID(pesele[[#This Row],[PESEL]],7,2)/1</f>
        <v>4</v>
      </c>
      <c r="H191" s="1" t="str">
        <f>IF(MOD(MID(pesele[[#This Row],[PESEL]],10,1),2)=0,"k","m")</f>
        <v>m</v>
      </c>
      <c r="I191" s="1">
        <f>IF(pesele[[#This Row],[plec]]="k",IF(RIGHT(pesele[[#This Row],[Imie]],1)="a",0,1),0)</f>
        <v>0</v>
      </c>
      <c r="J191" s="1" t="str">
        <f>pesele[[#This Row],[Nazwisko]]&amp;pesele[[#This Row],[Imie]]</f>
        <v>RybinskiIgor</v>
      </c>
      <c r="K191" s="1">
        <f>COUNTIF(pesele[nameid],pesele[[#This Row],[nameid]])-1</f>
        <v>0</v>
      </c>
    </row>
    <row r="192" spans="1:11" x14ac:dyDescent="0.25">
      <c r="A192" s="1" t="s">
        <v>15</v>
      </c>
      <c r="B192" s="1" t="s">
        <v>16</v>
      </c>
      <c r="C192" s="1" t="s">
        <v>17</v>
      </c>
      <c r="D192" s="1">
        <f>MID(pesele[[#This Row],[PESEL]],1,2)+1900</f>
        <v>1908</v>
      </c>
      <c r="E192" s="1" t="str">
        <f>MID(pesele[[#This Row],[PESEL]],3,2)</f>
        <v>25</v>
      </c>
      <c r="F192" s="1" t="str">
        <f>MID(pesele[[#This Row],[PESEL]],6,2)</f>
        <v>30</v>
      </c>
      <c r="G192" s="7">
        <f>MID(pesele[[#This Row],[PESEL]],7,2)/1</f>
        <v>5</v>
      </c>
      <c r="H192" s="1" t="str">
        <f>IF(MOD(MID(pesele[[#This Row],[PESEL]],10,1),2)=0,"k","m")</f>
        <v>m</v>
      </c>
      <c r="I192" s="1">
        <f>IF(pesele[[#This Row],[plec]]="k",IF(RIGHT(pesele[[#This Row],[Imie]],1)="a",0,1),0)</f>
        <v>0</v>
      </c>
      <c r="J192" s="1" t="str">
        <f>pesele[[#This Row],[Nazwisko]]&amp;pesele[[#This Row],[Imie]]</f>
        <v>KrynickiMateusz</v>
      </c>
      <c r="K192" s="1">
        <f>COUNTIF(pesele[nameid],pesele[[#This Row],[nameid]])-1</f>
        <v>0</v>
      </c>
    </row>
    <row r="193" spans="1:11" x14ac:dyDescent="0.25">
      <c r="A193" s="1" t="s">
        <v>136</v>
      </c>
      <c r="B193" s="1" t="s">
        <v>77</v>
      </c>
      <c r="C193" s="1" t="s">
        <v>137</v>
      </c>
      <c r="D193" s="1">
        <f>MID(pesele[[#This Row],[PESEL]],1,2)+1900</f>
        <v>1908</v>
      </c>
      <c r="E193" s="1" t="str">
        <f>MID(pesele[[#This Row],[PESEL]],3,2)</f>
        <v>30</v>
      </c>
      <c r="F193" s="1" t="str">
        <f>MID(pesele[[#This Row],[PESEL]],6,2)</f>
        <v>70</v>
      </c>
      <c r="G193" s="7">
        <f>MID(pesele[[#This Row],[PESEL]],7,2)/1</f>
        <v>5</v>
      </c>
      <c r="H193" s="1" t="str">
        <f>IF(MOD(MID(pesele[[#This Row],[PESEL]],10,1),2)=0,"k","m")</f>
        <v>k</v>
      </c>
      <c r="I193" s="1">
        <f>IF(pesele[[#This Row],[plec]]="k",IF(RIGHT(pesele[[#This Row],[Imie]],1)="a",0,1),0)</f>
        <v>0</v>
      </c>
      <c r="J193" s="1" t="str">
        <f>pesele[[#This Row],[Nazwisko]]&amp;pesele[[#This Row],[Imie]]</f>
        <v>KossakowskaMarika</v>
      </c>
      <c r="K193" s="1">
        <f>COUNTIF(pesele[nameid],pesele[[#This Row],[nameid]])-1</f>
        <v>0</v>
      </c>
    </row>
    <row r="194" spans="1:11" x14ac:dyDescent="0.25">
      <c r="A194" s="1" t="s">
        <v>185</v>
      </c>
      <c r="B194" s="1" t="s">
        <v>186</v>
      </c>
      <c r="C194" s="1" t="s">
        <v>187</v>
      </c>
      <c r="D194" s="1">
        <f>MID(pesele[[#This Row],[PESEL]],1,2)+1900</f>
        <v>1908</v>
      </c>
      <c r="E194" s="1" t="str">
        <f>MID(pesele[[#This Row],[PESEL]],3,2)</f>
        <v>31</v>
      </c>
      <c r="F194" s="1" t="str">
        <f>MID(pesele[[#This Row],[PESEL]],6,2)</f>
        <v>40</v>
      </c>
      <c r="G194" s="7">
        <f>MID(pesele[[#This Row],[PESEL]],7,2)/1</f>
        <v>5</v>
      </c>
      <c r="H194" s="1" t="str">
        <f>IF(MOD(MID(pesele[[#This Row],[PESEL]],10,1),2)=0,"k","m")</f>
        <v>k</v>
      </c>
      <c r="I194" s="1">
        <f>IF(pesele[[#This Row],[plec]]="k",IF(RIGHT(pesele[[#This Row],[Imie]],1)="a",0,1),0)</f>
        <v>0</v>
      </c>
      <c r="J194" s="1" t="str">
        <f>pesele[[#This Row],[Nazwisko]]&amp;pesele[[#This Row],[Imie]]</f>
        <v>CuperOlga</v>
      </c>
      <c r="K194" s="1">
        <f>COUNTIF(pesele[nameid],pesele[[#This Row],[nameid]])-1</f>
        <v>0</v>
      </c>
    </row>
    <row r="195" spans="1:11" x14ac:dyDescent="0.25">
      <c r="A195" s="1" t="s">
        <v>188</v>
      </c>
      <c r="B195" s="1" t="s">
        <v>189</v>
      </c>
      <c r="C195" s="1" t="s">
        <v>44</v>
      </c>
      <c r="D195" s="1">
        <f>MID(pesele[[#This Row],[PESEL]],1,2)+1900</f>
        <v>1908</v>
      </c>
      <c r="E195" s="1" t="str">
        <f>MID(pesele[[#This Row],[PESEL]],3,2)</f>
        <v>31</v>
      </c>
      <c r="F195" s="1" t="str">
        <f>MID(pesele[[#This Row],[PESEL]],6,2)</f>
        <v>40</v>
      </c>
      <c r="G195" s="7">
        <f>MID(pesele[[#This Row],[PESEL]],7,2)/1</f>
        <v>5</v>
      </c>
      <c r="H195" s="1" t="str">
        <f>IF(MOD(MID(pesele[[#This Row],[PESEL]],10,1),2)=0,"k","m")</f>
        <v>m</v>
      </c>
      <c r="I195" s="1">
        <f>IF(pesele[[#This Row],[plec]]="k",IF(RIGHT(pesele[[#This Row],[Imie]],1)="a",0,1),0)</f>
        <v>0</v>
      </c>
      <c r="J195" s="1" t="str">
        <f>pesele[[#This Row],[Nazwisko]]&amp;pesele[[#This Row],[Imie]]</f>
        <v>BeclaAleksander</v>
      </c>
      <c r="K195" s="1">
        <f>COUNTIF(pesele[nameid],pesele[[#This Row],[nameid]])-1</f>
        <v>0</v>
      </c>
    </row>
    <row r="196" spans="1:11" x14ac:dyDescent="0.25">
      <c r="A196" s="1" t="s">
        <v>190</v>
      </c>
      <c r="B196" s="1" t="s">
        <v>191</v>
      </c>
      <c r="C196" s="1" t="s">
        <v>114</v>
      </c>
      <c r="D196" s="1">
        <f>MID(pesele[[#This Row],[PESEL]],1,2)+1900</f>
        <v>1908</v>
      </c>
      <c r="E196" s="1" t="str">
        <f>MID(pesele[[#This Row],[PESEL]],3,2)</f>
        <v>31</v>
      </c>
      <c r="F196" s="1" t="str">
        <f>MID(pesele[[#This Row],[PESEL]],6,2)</f>
        <v>60</v>
      </c>
      <c r="G196" s="7">
        <f>MID(pesele[[#This Row],[PESEL]],7,2)/1</f>
        <v>5</v>
      </c>
      <c r="H196" s="1" t="str">
        <f>IF(MOD(MID(pesele[[#This Row],[PESEL]],10,1),2)=0,"k","m")</f>
        <v>m</v>
      </c>
      <c r="I196" s="1">
        <f>IF(pesele[[#This Row],[plec]]="k",IF(RIGHT(pesele[[#This Row],[Imie]],1)="a",0,1),0)</f>
        <v>0</v>
      </c>
      <c r="J196" s="1" t="str">
        <f>pesele[[#This Row],[Nazwisko]]&amp;pesele[[#This Row],[Imie]]</f>
        <v>GrodzkiOskar</v>
      </c>
      <c r="K196" s="1">
        <f>COUNTIF(pesele[nameid],pesele[[#This Row],[nameid]])-1</f>
        <v>0</v>
      </c>
    </row>
    <row r="197" spans="1:11" x14ac:dyDescent="0.25">
      <c r="A197" s="1" t="s">
        <v>258</v>
      </c>
      <c r="B197" s="1" t="s">
        <v>259</v>
      </c>
      <c r="C197" s="1" t="s">
        <v>260</v>
      </c>
      <c r="D197" s="1">
        <f>MID(pesele[[#This Row],[PESEL]],1,2)+1900</f>
        <v>1909</v>
      </c>
      <c r="E197" s="1" t="str">
        <f>MID(pesele[[#This Row],[PESEL]],3,2)</f>
        <v>21</v>
      </c>
      <c r="F197" s="1" t="str">
        <f>MID(pesele[[#This Row],[PESEL]],6,2)</f>
        <v>20</v>
      </c>
      <c r="G197" s="7">
        <f>MID(pesele[[#This Row],[PESEL]],7,2)/1</f>
        <v>5</v>
      </c>
      <c r="H197" s="1" t="str">
        <f>IF(MOD(MID(pesele[[#This Row],[PESEL]],10,1),2)=0,"k","m")</f>
        <v>m</v>
      </c>
      <c r="I197" s="1">
        <f>IF(pesele[[#This Row],[plec]]="k",IF(RIGHT(pesele[[#This Row],[Imie]],1)="a",0,1),0)</f>
        <v>0</v>
      </c>
      <c r="J197" s="1" t="str">
        <f>pesele[[#This Row],[Nazwisko]]&amp;pesele[[#This Row],[Imie]]</f>
        <v>SobonFilip</v>
      </c>
      <c r="K197" s="1">
        <f>COUNTIF(pesele[nameid],pesele[[#This Row],[nameid]])-1</f>
        <v>0</v>
      </c>
    </row>
    <row r="198" spans="1:11" x14ac:dyDescent="0.25">
      <c r="A198" s="1" t="s">
        <v>261</v>
      </c>
      <c r="B198" s="1" t="s">
        <v>262</v>
      </c>
      <c r="C198" s="1" t="s">
        <v>263</v>
      </c>
      <c r="D198" s="1">
        <f>MID(pesele[[#This Row],[PESEL]],1,2)+1900</f>
        <v>1909</v>
      </c>
      <c r="E198" s="1" t="str">
        <f>MID(pesele[[#This Row],[PESEL]],3,2)</f>
        <v>21</v>
      </c>
      <c r="F198" s="1" t="str">
        <f>MID(pesele[[#This Row],[PESEL]],6,2)</f>
        <v>20</v>
      </c>
      <c r="G198" s="7">
        <f>MID(pesele[[#This Row],[PESEL]],7,2)/1</f>
        <v>5</v>
      </c>
      <c r="H198" s="1" t="str">
        <f>IF(MOD(MID(pesele[[#This Row],[PESEL]],10,1),2)=0,"k","m")</f>
        <v>k</v>
      </c>
      <c r="I198" s="1">
        <f>IF(pesele[[#This Row],[plec]]="k",IF(RIGHT(pesele[[#This Row],[Imie]],1)="a",0,1),0)</f>
        <v>0</v>
      </c>
      <c r="J198" s="1" t="str">
        <f>pesele[[#This Row],[Nazwisko]]&amp;pesele[[#This Row],[Imie]]</f>
        <v>CejnogKamila</v>
      </c>
      <c r="K198" s="1">
        <f>COUNTIF(pesele[nameid],pesele[[#This Row],[nameid]])-1</f>
        <v>0</v>
      </c>
    </row>
    <row r="199" spans="1:11" x14ac:dyDescent="0.25">
      <c r="A199" s="1" t="s">
        <v>293</v>
      </c>
      <c r="B199" s="1" t="s">
        <v>294</v>
      </c>
      <c r="C199" s="1" t="s">
        <v>295</v>
      </c>
      <c r="D199" s="1">
        <f>MID(pesele[[#This Row],[PESEL]],1,2)+1900</f>
        <v>1909</v>
      </c>
      <c r="E199" s="1" t="str">
        <f>MID(pesele[[#This Row],[PESEL]],3,2)</f>
        <v>21</v>
      </c>
      <c r="F199" s="1" t="str">
        <f>MID(pesele[[#This Row],[PESEL]],6,2)</f>
        <v>70</v>
      </c>
      <c r="G199" s="7">
        <f>MID(pesele[[#This Row],[PESEL]],7,2)/1</f>
        <v>5</v>
      </c>
      <c r="H199" s="1" t="str">
        <f>IF(MOD(MID(pesele[[#This Row],[PESEL]],10,1),2)=0,"k","m")</f>
        <v>k</v>
      </c>
      <c r="I199" s="1">
        <f>IF(pesele[[#This Row],[plec]]="k",IF(RIGHT(pesele[[#This Row],[Imie]],1)="a",0,1),0)</f>
        <v>0</v>
      </c>
      <c r="J199" s="1" t="str">
        <f>pesele[[#This Row],[Nazwisko]]&amp;pesele[[#This Row],[Imie]]</f>
        <v>CzerlonekWeronika</v>
      </c>
      <c r="K199" s="1">
        <f>COUNTIF(pesele[nameid],pesele[[#This Row],[nameid]])-1</f>
        <v>0</v>
      </c>
    </row>
    <row r="200" spans="1:11" x14ac:dyDescent="0.25">
      <c r="A200" s="1" t="s">
        <v>310</v>
      </c>
      <c r="B200" s="1" t="s">
        <v>311</v>
      </c>
      <c r="C200" s="1" t="s">
        <v>64</v>
      </c>
      <c r="D200" s="1">
        <f>MID(pesele[[#This Row],[PESEL]],1,2)+1900</f>
        <v>1909</v>
      </c>
      <c r="E200" s="1" t="str">
        <f>MID(pesele[[#This Row],[PESEL]],3,2)</f>
        <v>21</v>
      </c>
      <c r="F200" s="1" t="str">
        <f>MID(pesele[[#This Row],[PESEL]],6,2)</f>
        <v>00</v>
      </c>
      <c r="G200" s="7">
        <f>MID(pesele[[#This Row],[PESEL]],7,2)/1</f>
        <v>5</v>
      </c>
      <c r="H200" s="1" t="str">
        <f>IF(MOD(MID(pesele[[#This Row],[PESEL]],10,1),2)=0,"k","m")</f>
        <v>m</v>
      </c>
      <c r="I200" s="1">
        <f>IF(pesele[[#This Row],[plec]]="k",IF(RIGHT(pesele[[#This Row],[Imie]],1)="a",0,1),0)</f>
        <v>0</v>
      </c>
      <c r="J200" s="1" t="str">
        <f>pesele[[#This Row],[Nazwisko]]&amp;pesele[[#This Row],[Imie]]</f>
        <v>JuralewiczMikolaj</v>
      </c>
      <c r="K200" s="1">
        <f>COUNTIF(pesele[nameid],pesele[[#This Row],[nameid]])-1</f>
        <v>0</v>
      </c>
    </row>
    <row r="201" spans="1:11" x14ac:dyDescent="0.25">
      <c r="A201" s="1" t="s">
        <v>312</v>
      </c>
      <c r="B201" s="1" t="s">
        <v>313</v>
      </c>
      <c r="C201" s="1" t="s">
        <v>121</v>
      </c>
      <c r="D201" s="1">
        <f>MID(pesele[[#This Row],[PESEL]],1,2)+1900</f>
        <v>1909</v>
      </c>
      <c r="E201" s="1" t="str">
        <f>MID(pesele[[#This Row],[PESEL]],3,2)</f>
        <v>21</v>
      </c>
      <c r="F201" s="1" t="str">
        <f>MID(pesele[[#This Row],[PESEL]],6,2)</f>
        <v>00</v>
      </c>
      <c r="G201" s="7">
        <f>MID(pesele[[#This Row],[PESEL]],7,2)/1</f>
        <v>5</v>
      </c>
      <c r="H201" s="1" t="str">
        <f>IF(MOD(MID(pesele[[#This Row],[PESEL]],10,1),2)=0,"k","m")</f>
        <v>m</v>
      </c>
      <c r="I201" s="1">
        <f>IF(pesele[[#This Row],[plec]]="k",IF(RIGHT(pesele[[#This Row],[Imie]],1)="a",0,1),0)</f>
        <v>0</v>
      </c>
      <c r="J201" s="1" t="str">
        <f>pesele[[#This Row],[Nazwisko]]&amp;pesele[[#This Row],[Imie]]</f>
        <v>PiwowarekJan</v>
      </c>
      <c r="K201" s="1">
        <f>COUNTIF(pesele[nameid],pesele[[#This Row],[nameid]])-1</f>
        <v>0</v>
      </c>
    </row>
    <row r="202" spans="1:11" x14ac:dyDescent="0.25">
      <c r="A202" s="1" t="s">
        <v>324</v>
      </c>
      <c r="B202" s="1" t="s">
        <v>325</v>
      </c>
      <c r="C202" s="1" t="s">
        <v>131</v>
      </c>
      <c r="D202" s="1">
        <f>MID(pesele[[#This Row],[PESEL]],1,2)+1900</f>
        <v>1909</v>
      </c>
      <c r="E202" s="1" t="str">
        <f>MID(pesele[[#This Row],[PESEL]],3,2)</f>
        <v>21</v>
      </c>
      <c r="F202" s="1" t="str">
        <f>MID(pesele[[#This Row],[PESEL]],6,2)</f>
        <v>30</v>
      </c>
      <c r="G202" s="7">
        <f>MID(pesele[[#This Row],[PESEL]],7,2)/1</f>
        <v>5</v>
      </c>
      <c r="H202" s="1" t="str">
        <f>IF(MOD(MID(pesele[[#This Row],[PESEL]],10,1),2)=0,"k","m")</f>
        <v>k</v>
      </c>
      <c r="I202" s="1">
        <f>IF(pesele[[#This Row],[plec]]="k",IF(RIGHT(pesele[[#This Row],[Imie]],1)="a",0,1),0)</f>
        <v>0</v>
      </c>
      <c r="J202" s="1" t="str">
        <f>pesele[[#This Row],[Nazwisko]]&amp;pesele[[#This Row],[Imie]]</f>
        <v>GorskaOliwia</v>
      </c>
      <c r="K202" s="1">
        <f>COUNTIF(pesele[nameid],pesele[[#This Row],[nameid]])-1</f>
        <v>0</v>
      </c>
    </row>
    <row r="203" spans="1:11" x14ac:dyDescent="0.25">
      <c r="A203" s="1" t="s">
        <v>401</v>
      </c>
      <c r="B203" s="1" t="s">
        <v>402</v>
      </c>
      <c r="C203" s="1" t="s">
        <v>340</v>
      </c>
      <c r="D203" s="1">
        <f>MID(pesele[[#This Row],[PESEL]],1,2)+1900</f>
        <v>1909</v>
      </c>
      <c r="E203" s="1" t="str">
        <f>MID(pesele[[#This Row],[PESEL]],3,2)</f>
        <v>22</v>
      </c>
      <c r="F203" s="1" t="str">
        <f>MID(pesele[[#This Row],[PESEL]],6,2)</f>
        <v>30</v>
      </c>
      <c r="G203" s="7">
        <f>MID(pesele[[#This Row],[PESEL]],7,2)/1</f>
        <v>5</v>
      </c>
      <c r="H203" s="1" t="str">
        <f>IF(MOD(MID(pesele[[#This Row],[PESEL]],10,1),2)=0,"k","m")</f>
        <v>k</v>
      </c>
      <c r="I203" s="1">
        <f>IF(pesele[[#This Row],[plec]]="k",IF(RIGHT(pesele[[#This Row],[Imie]],1)="a",0,1),0)</f>
        <v>0</v>
      </c>
      <c r="J203" s="1" t="str">
        <f>pesele[[#This Row],[Nazwisko]]&amp;pesele[[#This Row],[Imie]]</f>
        <v>SmiecinskaAntonina</v>
      </c>
      <c r="K203" s="1">
        <f>COUNTIF(pesele[nameid],pesele[[#This Row],[nameid]])-1</f>
        <v>0</v>
      </c>
    </row>
    <row r="204" spans="1:11" x14ac:dyDescent="0.25">
      <c r="A204" s="1" t="s">
        <v>424</v>
      </c>
      <c r="B204" s="1" t="s">
        <v>425</v>
      </c>
      <c r="C204" s="1" t="s">
        <v>371</v>
      </c>
      <c r="D204" s="1">
        <f>MID(pesele[[#This Row],[PESEL]],1,2)+1900</f>
        <v>1909</v>
      </c>
      <c r="E204" s="1" t="str">
        <f>MID(pesele[[#This Row],[PESEL]],3,2)</f>
        <v>22</v>
      </c>
      <c r="F204" s="1" t="str">
        <f>MID(pesele[[#This Row],[PESEL]],6,2)</f>
        <v>20</v>
      </c>
      <c r="G204" s="7">
        <f>MID(pesele[[#This Row],[PESEL]],7,2)/1</f>
        <v>5</v>
      </c>
      <c r="H204" s="1" t="str">
        <f>IF(MOD(MID(pesele[[#This Row],[PESEL]],10,1),2)=0,"k","m")</f>
        <v>k</v>
      </c>
      <c r="I204" s="1">
        <f>IF(pesele[[#This Row],[plec]]="k",IF(RIGHT(pesele[[#This Row],[Imie]],1)="a",0,1),0)</f>
        <v>0</v>
      </c>
      <c r="J204" s="1" t="str">
        <f>pesele[[#This Row],[Nazwisko]]&amp;pesele[[#This Row],[Imie]]</f>
        <v>SzarmachEwa</v>
      </c>
      <c r="K204" s="1">
        <f>COUNTIF(pesele[nameid],pesele[[#This Row],[nameid]])-1</f>
        <v>0</v>
      </c>
    </row>
    <row r="205" spans="1:11" x14ac:dyDescent="0.25">
      <c r="A205" s="1" t="s">
        <v>426</v>
      </c>
      <c r="B205" s="1" t="s">
        <v>427</v>
      </c>
      <c r="C205" s="1" t="s">
        <v>428</v>
      </c>
      <c r="D205" s="1">
        <f>MID(pesele[[#This Row],[PESEL]],1,2)+1900</f>
        <v>1909</v>
      </c>
      <c r="E205" s="1" t="str">
        <f>MID(pesele[[#This Row],[PESEL]],3,2)</f>
        <v>22</v>
      </c>
      <c r="F205" s="1" t="str">
        <f>MID(pesele[[#This Row],[PESEL]],6,2)</f>
        <v>20</v>
      </c>
      <c r="G205" s="7">
        <f>MID(pesele[[#This Row],[PESEL]],7,2)/1</f>
        <v>5</v>
      </c>
      <c r="H205" s="1" t="str">
        <f>IF(MOD(MID(pesele[[#This Row],[PESEL]],10,1),2)=0,"k","m")</f>
        <v>k</v>
      </c>
      <c r="I205" s="1">
        <f>IF(pesele[[#This Row],[plec]]="k",IF(RIGHT(pesele[[#This Row],[Imie]],1)="a",0,1),0)</f>
        <v>0</v>
      </c>
      <c r="J205" s="1" t="str">
        <f>pesele[[#This Row],[Nazwisko]]&amp;pesele[[#This Row],[Imie]]</f>
        <v>BurghardZofia</v>
      </c>
      <c r="K205" s="1">
        <f>COUNTIF(pesele[nameid],pesele[[#This Row],[nameid]])-1</f>
        <v>0</v>
      </c>
    </row>
    <row r="206" spans="1:11" x14ac:dyDescent="0.25">
      <c r="A206" s="1" t="s">
        <v>429</v>
      </c>
      <c r="B206" s="1" t="s">
        <v>430</v>
      </c>
      <c r="C206" s="1" t="s">
        <v>419</v>
      </c>
      <c r="D206" s="1">
        <f>MID(pesele[[#This Row],[PESEL]],1,2)+1900</f>
        <v>1909</v>
      </c>
      <c r="E206" s="1" t="str">
        <f>MID(pesele[[#This Row],[PESEL]],3,2)</f>
        <v>22</v>
      </c>
      <c r="F206" s="1" t="str">
        <f>MID(pesele[[#This Row],[PESEL]],6,2)</f>
        <v>20</v>
      </c>
      <c r="G206" s="7">
        <f>MID(pesele[[#This Row],[PESEL]],7,2)/1</f>
        <v>5</v>
      </c>
      <c r="H206" s="1" t="str">
        <f>IF(MOD(MID(pesele[[#This Row],[PESEL]],10,1),2)=0,"k","m")</f>
        <v>k</v>
      </c>
      <c r="I206" s="1">
        <f>IF(pesele[[#This Row],[plec]]="k",IF(RIGHT(pesele[[#This Row],[Imie]],1)="a",0,1),0)</f>
        <v>0</v>
      </c>
      <c r="J206" s="1" t="str">
        <f>pesele[[#This Row],[Nazwisko]]&amp;pesele[[#This Row],[Imie]]</f>
        <v>MichalskaLena</v>
      </c>
      <c r="K206" s="1">
        <f>COUNTIF(pesele[nameid],pesele[[#This Row],[nameid]])-1</f>
        <v>0</v>
      </c>
    </row>
    <row r="207" spans="1:11" x14ac:dyDescent="0.25">
      <c r="A207" s="1" t="s">
        <v>431</v>
      </c>
      <c r="B207" s="1" t="s">
        <v>432</v>
      </c>
      <c r="C207" s="1" t="s">
        <v>419</v>
      </c>
      <c r="D207" s="1">
        <f>MID(pesele[[#This Row],[PESEL]],1,2)+1900</f>
        <v>1909</v>
      </c>
      <c r="E207" s="1" t="str">
        <f>MID(pesele[[#This Row],[PESEL]],3,2)</f>
        <v>22</v>
      </c>
      <c r="F207" s="1" t="str">
        <f>MID(pesele[[#This Row],[PESEL]],6,2)</f>
        <v>20</v>
      </c>
      <c r="G207" s="7">
        <f>MID(pesele[[#This Row],[PESEL]],7,2)/1</f>
        <v>5</v>
      </c>
      <c r="H207" s="1" t="str">
        <f>IF(MOD(MID(pesele[[#This Row],[PESEL]],10,1),2)=0,"k","m")</f>
        <v>k</v>
      </c>
      <c r="I207" s="1">
        <f>IF(pesele[[#This Row],[plec]]="k",IF(RIGHT(pesele[[#This Row],[Imie]],1)="a",0,1),0)</f>
        <v>0</v>
      </c>
      <c r="J207" s="1" t="str">
        <f>pesele[[#This Row],[Nazwisko]]&amp;pesele[[#This Row],[Imie]]</f>
        <v>MezynskaLena</v>
      </c>
      <c r="K207" s="1">
        <f>COUNTIF(pesele[nameid],pesele[[#This Row],[nameid]])-1</f>
        <v>0</v>
      </c>
    </row>
    <row r="208" spans="1:11" x14ac:dyDescent="0.25">
      <c r="A208" s="1" t="s">
        <v>458</v>
      </c>
      <c r="B208" s="1" t="s">
        <v>459</v>
      </c>
      <c r="C208" s="1" t="s">
        <v>121</v>
      </c>
      <c r="D208" s="1">
        <f>MID(pesele[[#This Row],[PESEL]],1,2)+1900</f>
        <v>1909</v>
      </c>
      <c r="E208" s="1" t="str">
        <f>MID(pesele[[#This Row],[PESEL]],3,2)</f>
        <v>29</v>
      </c>
      <c r="F208" s="1" t="str">
        <f>MID(pesele[[#This Row],[PESEL]],6,2)</f>
        <v>10</v>
      </c>
      <c r="G208" s="7">
        <f>MID(pesele[[#This Row],[PESEL]],7,2)/1</f>
        <v>5</v>
      </c>
      <c r="H208" s="1" t="str">
        <f>IF(MOD(MID(pesele[[#This Row],[PESEL]],10,1),2)=0,"k","m")</f>
        <v>m</v>
      </c>
      <c r="I208" s="1">
        <f>IF(pesele[[#This Row],[plec]]="k",IF(RIGHT(pesele[[#This Row],[Imie]],1)="a",0,1),0)</f>
        <v>0</v>
      </c>
      <c r="J208" s="1" t="str">
        <f>pesele[[#This Row],[Nazwisko]]&amp;pesele[[#This Row],[Imie]]</f>
        <v>PinkowskiJan</v>
      </c>
      <c r="K208" s="1">
        <f>COUNTIF(pesele[nameid],pesele[[#This Row],[nameid]])-1</f>
        <v>0</v>
      </c>
    </row>
    <row r="209" spans="1:11" x14ac:dyDescent="0.25">
      <c r="A209" s="1" t="s">
        <v>460</v>
      </c>
      <c r="B209" s="1" t="s">
        <v>461</v>
      </c>
      <c r="C209" s="1" t="s">
        <v>166</v>
      </c>
      <c r="D209" s="1">
        <f>MID(pesele[[#This Row],[PESEL]],1,2)+1900</f>
        <v>1909</v>
      </c>
      <c r="E209" s="1" t="str">
        <f>MID(pesele[[#This Row],[PESEL]],3,2)</f>
        <v>29</v>
      </c>
      <c r="F209" s="1" t="str">
        <f>MID(pesele[[#This Row],[PESEL]],6,2)</f>
        <v>10</v>
      </c>
      <c r="G209" s="7">
        <f>MID(pesele[[#This Row],[PESEL]],7,2)/1</f>
        <v>5</v>
      </c>
      <c r="H209" s="1" t="str">
        <f>IF(MOD(MID(pesele[[#This Row],[PESEL]],10,1),2)=0,"k","m")</f>
        <v>m</v>
      </c>
      <c r="I209" s="1">
        <f>IF(pesele[[#This Row],[plec]]="k",IF(RIGHT(pesele[[#This Row],[Imie]],1)="a",0,1),0)</f>
        <v>0</v>
      </c>
      <c r="J209" s="1" t="str">
        <f>pesele[[#This Row],[Nazwisko]]&amp;pesele[[#This Row],[Imie]]</f>
        <v>ProchniewiczJakub</v>
      </c>
      <c r="K209" s="1">
        <f>COUNTIF(pesele[nameid],pesele[[#This Row],[nameid]])-1</f>
        <v>0</v>
      </c>
    </row>
    <row r="210" spans="1:11" x14ac:dyDescent="0.25">
      <c r="A210" s="1" t="s">
        <v>491</v>
      </c>
      <c r="B210" s="1" t="s">
        <v>492</v>
      </c>
      <c r="C210" s="1" t="s">
        <v>223</v>
      </c>
      <c r="D210" s="1">
        <f>MID(pesele[[#This Row],[PESEL]],1,2)+1900</f>
        <v>1909</v>
      </c>
      <c r="E210" s="1" t="str">
        <f>MID(pesele[[#This Row],[PESEL]],3,2)</f>
        <v>30</v>
      </c>
      <c r="F210" s="1" t="str">
        <f>MID(pesele[[#This Row],[PESEL]],6,2)</f>
        <v>20</v>
      </c>
      <c r="G210" s="7">
        <f>MID(pesele[[#This Row],[PESEL]],7,2)/1</f>
        <v>5</v>
      </c>
      <c r="H210" s="1" t="str">
        <f>IF(MOD(MID(pesele[[#This Row],[PESEL]],10,1),2)=0,"k","m")</f>
        <v>m</v>
      </c>
      <c r="I210" s="1">
        <f>IF(pesele[[#This Row],[plec]]="k",IF(RIGHT(pesele[[#This Row],[Imie]],1)="a",0,1),0)</f>
        <v>0</v>
      </c>
      <c r="J210" s="1" t="str">
        <f>pesele[[#This Row],[Nazwisko]]&amp;pesele[[#This Row],[Imie]]</f>
        <v>DegowskiStanislaw</v>
      </c>
      <c r="K210" s="1">
        <f>COUNTIF(pesele[nameid],pesele[[#This Row],[nameid]])-1</f>
        <v>0</v>
      </c>
    </row>
    <row r="211" spans="1:11" x14ac:dyDescent="0.25">
      <c r="A211" s="1" t="s">
        <v>512</v>
      </c>
      <c r="B211" s="1" t="s">
        <v>513</v>
      </c>
      <c r="C211" s="1" t="s">
        <v>202</v>
      </c>
      <c r="D211" s="1">
        <f>MID(pesele[[#This Row],[PESEL]],1,2)+1900</f>
        <v>1909</v>
      </c>
      <c r="E211" s="1" t="str">
        <f>MID(pesele[[#This Row],[PESEL]],3,2)</f>
        <v>30</v>
      </c>
      <c r="F211" s="1" t="str">
        <f>MID(pesele[[#This Row],[PESEL]],6,2)</f>
        <v>40</v>
      </c>
      <c r="G211" s="7">
        <f>MID(pesele[[#This Row],[PESEL]],7,2)/1</f>
        <v>5</v>
      </c>
      <c r="H211" s="1" t="str">
        <f>IF(MOD(MID(pesele[[#This Row],[PESEL]],10,1),2)=0,"k","m")</f>
        <v>m</v>
      </c>
      <c r="I211" s="1">
        <f>IF(pesele[[#This Row],[plec]]="k",IF(RIGHT(pesele[[#This Row],[Imie]],1)="a",0,1),0)</f>
        <v>0</v>
      </c>
      <c r="J211" s="1" t="str">
        <f>pesele[[#This Row],[Nazwisko]]&amp;pesele[[#This Row],[Imie]]</f>
        <v>TrwogaBartosz</v>
      </c>
      <c r="K211" s="1">
        <f>COUNTIF(pesele[nameid],pesele[[#This Row],[nameid]])-1</f>
        <v>0</v>
      </c>
    </row>
    <row r="212" spans="1:11" x14ac:dyDescent="0.25">
      <c r="A212" s="1" t="s">
        <v>555</v>
      </c>
      <c r="B212" s="1" t="s">
        <v>556</v>
      </c>
      <c r="C212" s="1" t="s">
        <v>428</v>
      </c>
      <c r="D212" s="1">
        <f>MID(pesele[[#This Row],[PESEL]],1,2)+1900</f>
        <v>1909</v>
      </c>
      <c r="E212" s="1" t="str">
        <f>MID(pesele[[#This Row],[PESEL]],3,2)</f>
        <v>30</v>
      </c>
      <c r="F212" s="1" t="str">
        <f>MID(pesele[[#This Row],[PESEL]],6,2)</f>
        <v>00</v>
      </c>
      <c r="G212" s="7">
        <f>MID(pesele[[#This Row],[PESEL]],7,2)/1</f>
        <v>5</v>
      </c>
      <c r="H212" s="1" t="str">
        <f>IF(MOD(MID(pesele[[#This Row],[PESEL]],10,1),2)=0,"k","m")</f>
        <v>k</v>
      </c>
      <c r="I212" s="1">
        <f>IF(pesele[[#This Row],[plec]]="k",IF(RIGHT(pesele[[#This Row],[Imie]],1)="a",0,1),0)</f>
        <v>0</v>
      </c>
      <c r="J212" s="1" t="str">
        <f>pesele[[#This Row],[Nazwisko]]&amp;pesele[[#This Row],[Imie]]</f>
        <v>BikonisZofia</v>
      </c>
      <c r="K212" s="1">
        <f>COUNTIF(pesele[nameid],pesele[[#This Row],[nameid]])-1</f>
        <v>0</v>
      </c>
    </row>
    <row r="213" spans="1:11" x14ac:dyDescent="0.25">
      <c r="A213" s="1" t="s">
        <v>557</v>
      </c>
      <c r="B213" s="1" t="s">
        <v>558</v>
      </c>
      <c r="C213" s="1" t="s">
        <v>559</v>
      </c>
      <c r="D213" s="1">
        <f>MID(pesele[[#This Row],[PESEL]],1,2)+1900</f>
        <v>1909</v>
      </c>
      <c r="E213" s="1" t="str">
        <f>MID(pesele[[#This Row],[PESEL]],3,2)</f>
        <v>30</v>
      </c>
      <c r="F213" s="1" t="str">
        <f>MID(pesele[[#This Row],[PESEL]],6,2)</f>
        <v>00</v>
      </c>
      <c r="G213" s="7">
        <f>MID(pesele[[#This Row],[PESEL]],7,2)/1</f>
        <v>5</v>
      </c>
      <c r="H213" s="1" t="str">
        <f>IF(MOD(MID(pesele[[#This Row],[PESEL]],10,1),2)=0,"k","m")</f>
        <v>k</v>
      </c>
      <c r="I213" s="1">
        <f>IF(pesele[[#This Row],[plec]]="k",IF(RIGHT(pesele[[#This Row],[Imie]],1)="a",0,1),0)</f>
        <v>0</v>
      </c>
      <c r="J213" s="1" t="str">
        <f>pesele[[#This Row],[Nazwisko]]&amp;pesele[[#This Row],[Imie]]</f>
        <v>MarczynskaLiliana</v>
      </c>
      <c r="K213" s="1">
        <f>COUNTIF(pesele[nameid],pesele[[#This Row],[nameid]])-1</f>
        <v>0</v>
      </c>
    </row>
    <row r="214" spans="1:11" x14ac:dyDescent="0.25">
      <c r="A214" s="1" t="s">
        <v>560</v>
      </c>
      <c r="B214" s="1" t="s">
        <v>561</v>
      </c>
      <c r="C214" s="1" t="s">
        <v>351</v>
      </c>
      <c r="D214" s="1">
        <f>MID(pesele[[#This Row],[PESEL]],1,2)+1900</f>
        <v>1909</v>
      </c>
      <c r="E214" s="1" t="str">
        <f>MID(pesele[[#This Row],[PESEL]],3,2)</f>
        <v>30</v>
      </c>
      <c r="F214" s="1" t="str">
        <f>MID(pesele[[#This Row],[PESEL]],6,2)</f>
        <v>00</v>
      </c>
      <c r="G214" s="7">
        <f>MID(pesele[[#This Row],[PESEL]],7,2)/1</f>
        <v>5</v>
      </c>
      <c r="H214" s="1" t="str">
        <f>IF(MOD(MID(pesele[[#This Row],[PESEL]],10,1),2)=0,"k","m")</f>
        <v>k</v>
      </c>
      <c r="I214" s="1">
        <f>IF(pesele[[#This Row],[plec]]="k",IF(RIGHT(pesele[[#This Row],[Imie]],1)="a",0,1),0)</f>
        <v>0</v>
      </c>
      <c r="J214" s="1" t="str">
        <f>pesele[[#This Row],[Nazwisko]]&amp;pesele[[#This Row],[Imie]]</f>
        <v>KrainskaMalgorzata</v>
      </c>
      <c r="K214" s="1">
        <f>COUNTIF(pesele[nameid],pesele[[#This Row],[nameid]])-1</f>
        <v>0</v>
      </c>
    </row>
    <row r="215" spans="1:11" x14ac:dyDescent="0.25">
      <c r="A215" s="1" t="s">
        <v>562</v>
      </c>
      <c r="B215" s="1" t="s">
        <v>563</v>
      </c>
      <c r="C215" s="1" t="s">
        <v>564</v>
      </c>
      <c r="D215" s="1">
        <f>MID(pesele[[#This Row],[PESEL]],1,2)+1900</f>
        <v>1909</v>
      </c>
      <c r="E215" s="1" t="str">
        <f>MID(pesele[[#This Row],[PESEL]],3,2)</f>
        <v>30</v>
      </c>
      <c r="F215" s="1" t="str">
        <f>MID(pesele[[#This Row],[PESEL]],6,2)</f>
        <v>00</v>
      </c>
      <c r="G215" s="7">
        <f>MID(pesele[[#This Row],[PESEL]],7,2)/1</f>
        <v>5</v>
      </c>
      <c r="H215" s="1" t="str">
        <f>IF(MOD(MID(pesele[[#This Row],[PESEL]],10,1),2)=0,"k","m")</f>
        <v>k</v>
      </c>
      <c r="I215" s="1">
        <f>IF(pesele[[#This Row],[plec]]="k",IF(RIGHT(pesele[[#This Row],[Imie]],1)="a",0,1),0)</f>
        <v>0</v>
      </c>
      <c r="J215" s="1" t="str">
        <f>pesele[[#This Row],[Nazwisko]]&amp;pesele[[#This Row],[Imie]]</f>
        <v>OldakowskaKinga</v>
      </c>
      <c r="K215" s="1">
        <f>COUNTIF(pesele[nameid],pesele[[#This Row],[nameid]])-1</f>
        <v>0</v>
      </c>
    </row>
    <row r="216" spans="1:11" x14ac:dyDescent="0.25">
      <c r="A216" s="1" t="s">
        <v>592</v>
      </c>
      <c r="B216" s="1" t="s">
        <v>593</v>
      </c>
      <c r="C216" s="1" t="s">
        <v>92</v>
      </c>
      <c r="D216" s="1">
        <f>MID(pesele[[#This Row],[PESEL]],1,2)+1900</f>
        <v>1909</v>
      </c>
      <c r="E216" s="1" t="str">
        <f>MID(pesele[[#This Row],[PESEL]],3,2)</f>
        <v>31</v>
      </c>
      <c r="F216" s="1" t="str">
        <f>MID(pesele[[#This Row],[PESEL]],6,2)</f>
        <v>70</v>
      </c>
      <c r="G216" s="7">
        <f>MID(pesele[[#This Row],[PESEL]],7,2)/1</f>
        <v>5</v>
      </c>
      <c r="H216" s="1" t="str">
        <f>IF(MOD(MID(pesele[[#This Row],[PESEL]],10,1),2)=0,"k","m")</f>
        <v>m</v>
      </c>
      <c r="I216" s="1">
        <f>IF(pesele[[#This Row],[plec]]="k",IF(RIGHT(pesele[[#This Row],[Imie]],1)="a",0,1),0)</f>
        <v>0</v>
      </c>
      <c r="J216" s="1" t="str">
        <f>pesele[[#This Row],[Nazwisko]]&amp;pesele[[#This Row],[Imie]]</f>
        <v>RysakIgor</v>
      </c>
      <c r="K216" s="1">
        <f>COUNTIF(pesele[nameid],pesele[[#This Row],[nameid]])-1</f>
        <v>0</v>
      </c>
    </row>
    <row r="217" spans="1:11" x14ac:dyDescent="0.25">
      <c r="A217" s="1" t="s">
        <v>605</v>
      </c>
      <c r="B217" s="1" t="s">
        <v>606</v>
      </c>
      <c r="C217" s="1" t="s">
        <v>607</v>
      </c>
      <c r="D217" s="1">
        <f>MID(pesele[[#This Row],[PESEL]],1,2)+1900</f>
        <v>1909</v>
      </c>
      <c r="E217" s="1" t="str">
        <f>MID(pesele[[#This Row],[PESEL]],3,2)</f>
        <v>31</v>
      </c>
      <c r="F217" s="1" t="str">
        <f>MID(pesele[[#This Row],[PESEL]],6,2)</f>
        <v>00</v>
      </c>
      <c r="G217" s="7">
        <f>MID(pesele[[#This Row],[PESEL]],7,2)/1</f>
        <v>5</v>
      </c>
      <c r="H217" s="1" t="str">
        <f>IF(MOD(MID(pesele[[#This Row],[PESEL]],10,1),2)=0,"k","m")</f>
        <v>k</v>
      </c>
      <c r="I217" s="1">
        <f>IF(pesele[[#This Row],[plec]]="k",IF(RIGHT(pesele[[#This Row],[Imie]],1)="a",0,1),0)</f>
        <v>0</v>
      </c>
      <c r="J217" s="1" t="str">
        <f>pesele[[#This Row],[Nazwisko]]&amp;pesele[[#This Row],[Imie]]</f>
        <v>SeredynskaJoanna</v>
      </c>
      <c r="K217" s="1">
        <f>COUNTIF(pesele[nameid],pesele[[#This Row],[nameid]])-1</f>
        <v>0</v>
      </c>
    </row>
    <row r="218" spans="1:11" x14ac:dyDescent="0.25">
      <c r="A218" s="1" t="s">
        <v>608</v>
      </c>
      <c r="B218" s="1" t="s">
        <v>609</v>
      </c>
      <c r="C218" s="1" t="s">
        <v>53</v>
      </c>
      <c r="D218" s="1">
        <f>MID(pesele[[#This Row],[PESEL]],1,2)+1900</f>
        <v>1909</v>
      </c>
      <c r="E218" s="1" t="str">
        <f>MID(pesele[[#This Row],[PESEL]],3,2)</f>
        <v>31</v>
      </c>
      <c r="F218" s="1" t="str">
        <f>MID(pesele[[#This Row],[PESEL]],6,2)</f>
        <v>00</v>
      </c>
      <c r="G218" s="7">
        <f>MID(pesele[[#This Row],[PESEL]],7,2)/1</f>
        <v>5</v>
      </c>
      <c r="H218" s="1" t="str">
        <f>IF(MOD(MID(pesele[[#This Row],[PESEL]],10,1),2)=0,"k","m")</f>
        <v>m</v>
      </c>
      <c r="I218" s="1">
        <f>IF(pesele[[#This Row],[plec]]="k",IF(RIGHT(pesele[[#This Row],[Imie]],1)="a",0,1),0)</f>
        <v>0</v>
      </c>
      <c r="J218" s="1" t="str">
        <f>pesele[[#This Row],[Nazwisko]]&amp;pesele[[#This Row],[Imie]]</f>
        <v>AfeltowiczWojciech</v>
      </c>
      <c r="K218" s="1">
        <f>COUNTIF(pesele[nameid],pesele[[#This Row],[nameid]])-1</f>
        <v>0</v>
      </c>
    </row>
    <row r="219" spans="1:11" x14ac:dyDescent="0.25">
      <c r="A219" s="1" t="s">
        <v>632</v>
      </c>
      <c r="B219" s="1" t="s">
        <v>633</v>
      </c>
      <c r="C219" s="1" t="s">
        <v>233</v>
      </c>
      <c r="D219" s="1">
        <f>MID(pesele[[#This Row],[PESEL]],1,2)+1900</f>
        <v>1909</v>
      </c>
      <c r="E219" s="1" t="str">
        <f>MID(pesele[[#This Row],[PESEL]],3,2)</f>
        <v>31</v>
      </c>
      <c r="F219" s="1" t="str">
        <f>MID(pesele[[#This Row],[PESEL]],6,2)</f>
        <v>50</v>
      </c>
      <c r="G219" s="7">
        <f>MID(pesele[[#This Row],[PESEL]],7,2)/1</f>
        <v>5</v>
      </c>
      <c r="H219" s="1" t="str">
        <f>IF(MOD(MID(pesele[[#This Row],[PESEL]],10,1),2)=0,"k","m")</f>
        <v>k</v>
      </c>
      <c r="I219" s="1">
        <f>IF(pesele[[#This Row],[plec]]="k",IF(RIGHT(pesele[[#This Row],[Imie]],1)="a",0,1),0)</f>
        <v>0</v>
      </c>
      <c r="J219" s="1" t="str">
        <f>pesele[[#This Row],[Nazwisko]]&amp;pesele[[#This Row],[Imie]]</f>
        <v>CzartoryjskaWiktoria</v>
      </c>
      <c r="K219" s="1">
        <f>COUNTIF(pesele[nameid],pesele[[#This Row],[nameid]])-1</f>
        <v>0</v>
      </c>
    </row>
    <row r="220" spans="1:11" x14ac:dyDescent="0.25">
      <c r="A220" s="1" t="s">
        <v>676</v>
      </c>
      <c r="B220" s="1" t="s">
        <v>677</v>
      </c>
      <c r="C220" s="1" t="s">
        <v>105</v>
      </c>
      <c r="D220" s="1">
        <f>MID(pesele[[#This Row],[PESEL]],1,2)+1900</f>
        <v>1909</v>
      </c>
      <c r="E220" s="1" t="str">
        <f>MID(pesele[[#This Row],[PESEL]],3,2)</f>
        <v>31</v>
      </c>
      <c r="F220" s="1" t="str">
        <f>MID(pesele[[#This Row],[PESEL]],6,2)</f>
        <v>50</v>
      </c>
      <c r="G220" s="7">
        <f>MID(pesele[[#This Row],[PESEL]],7,2)/1</f>
        <v>5</v>
      </c>
      <c r="H220" s="1" t="str">
        <f>IF(MOD(MID(pesele[[#This Row],[PESEL]],10,1),2)=0,"k","m")</f>
        <v>m</v>
      </c>
      <c r="I220" s="1">
        <f>IF(pesele[[#This Row],[plec]]="k",IF(RIGHT(pesele[[#This Row],[Imie]],1)="a",0,1),0)</f>
        <v>0</v>
      </c>
      <c r="J220" s="1" t="str">
        <f>pesele[[#This Row],[Nazwisko]]&amp;pesele[[#This Row],[Imie]]</f>
        <v>OlszewskiKacper</v>
      </c>
      <c r="K220" s="1">
        <f>COUNTIF(pesele[nameid],pesele[[#This Row],[nameid]])-1</f>
        <v>0</v>
      </c>
    </row>
    <row r="221" spans="1:11" x14ac:dyDescent="0.25">
      <c r="A221" s="1" t="s">
        <v>678</v>
      </c>
      <c r="B221" s="1" t="s">
        <v>679</v>
      </c>
      <c r="C221" s="1" t="s">
        <v>73</v>
      </c>
      <c r="D221" s="1">
        <f>MID(pesele[[#This Row],[PESEL]],1,2)+1900</f>
        <v>1909</v>
      </c>
      <c r="E221" s="1" t="str">
        <f>MID(pesele[[#This Row],[PESEL]],3,2)</f>
        <v>31</v>
      </c>
      <c r="F221" s="1" t="str">
        <f>MID(pesele[[#This Row],[PESEL]],6,2)</f>
        <v>50</v>
      </c>
      <c r="G221" s="7">
        <f>MID(pesele[[#This Row],[PESEL]],7,2)/1</f>
        <v>5</v>
      </c>
      <c r="H221" s="1" t="str">
        <f>IF(MOD(MID(pesele[[#This Row],[PESEL]],10,1),2)=0,"k","m")</f>
        <v>m</v>
      </c>
      <c r="I221" s="1">
        <f>IF(pesele[[#This Row],[plec]]="k",IF(RIGHT(pesele[[#This Row],[Imie]],1)="a",0,1),0)</f>
        <v>0</v>
      </c>
      <c r="J221" s="1" t="str">
        <f>pesele[[#This Row],[Nazwisko]]&amp;pesele[[#This Row],[Imie]]</f>
        <v>PolubinskiPiotr</v>
      </c>
      <c r="K221" s="1">
        <f>COUNTIF(pesele[nameid],pesele[[#This Row],[nameid]])-1</f>
        <v>0</v>
      </c>
    </row>
    <row r="222" spans="1:11" x14ac:dyDescent="0.25">
      <c r="A222" s="1" t="s">
        <v>680</v>
      </c>
      <c r="B222" s="1" t="s">
        <v>681</v>
      </c>
      <c r="C222" s="1" t="s">
        <v>499</v>
      </c>
      <c r="D222" s="1">
        <f>MID(pesele[[#This Row],[PESEL]],1,2)+1900</f>
        <v>1909</v>
      </c>
      <c r="E222" s="1" t="str">
        <f>MID(pesele[[#This Row],[PESEL]],3,2)</f>
        <v>31</v>
      </c>
      <c r="F222" s="1" t="str">
        <f>MID(pesele[[#This Row],[PESEL]],6,2)</f>
        <v>60</v>
      </c>
      <c r="G222" s="7">
        <f>MID(pesele[[#This Row],[PESEL]],7,2)/1</f>
        <v>5</v>
      </c>
      <c r="H222" s="1" t="str">
        <f>IF(MOD(MID(pesele[[#This Row],[PESEL]],10,1),2)=0,"k","m")</f>
        <v>m</v>
      </c>
      <c r="I222" s="1">
        <f>IF(pesele[[#This Row],[plec]]="k",IF(RIGHT(pesele[[#This Row],[Imie]],1)="a",0,1),0)</f>
        <v>0</v>
      </c>
      <c r="J222" s="1" t="str">
        <f>pesele[[#This Row],[Nazwisko]]&amp;pesele[[#This Row],[Imie]]</f>
        <v>BudnyTomasz</v>
      </c>
      <c r="K222" s="1">
        <f>COUNTIF(pesele[nameid],pesele[[#This Row],[nameid]])-1</f>
        <v>0</v>
      </c>
    </row>
    <row r="223" spans="1:11" x14ac:dyDescent="0.25">
      <c r="A223" s="1" t="s">
        <v>682</v>
      </c>
      <c r="B223" s="1" t="s">
        <v>683</v>
      </c>
      <c r="C223" s="1" t="s">
        <v>73</v>
      </c>
      <c r="D223" s="1">
        <f>MID(pesele[[#This Row],[PESEL]],1,2)+1900</f>
        <v>1909</v>
      </c>
      <c r="E223" s="1" t="str">
        <f>MID(pesele[[#This Row],[PESEL]],3,2)</f>
        <v>31</v>
      </c>
      <c r="F223" s="1" t="str">
        <f>MID(pesele[[#This Row],[PESEL]],6,2)</f>
        <v>60</v>
      </c>
      <c r="G223" s="7">
        <f>MID(pesele[[#This Row],[PESEL]],7,2)/1</f>
        <v>5</v>
      </c>
      <c r="H223" s="1" t="str">
        <f>IF(MOD(MID(pesele[[#This Row],[PESEL]],10,1),2)=0,"k","m")</f>
        <v>m</v>
      </c>
      <c r="I223" s="1">
        <f>IF(pesele[[#This Row],[plec]]="k",IF(RIGHT(pesele[[#This Row],[Imie]],1)="a",0,1),0)</f>
        <v>0</v>
      </c>
      <c r="J223" s="1" t="str">
        <f>pesele[[#This Row],[Nazwisko]]&amp;pesele[[#This Row],[Imie]]</f>
        <v>FiebigPiotr</v>
      </c>
      <c r="K223" s="1">
        <f>COUNTIF(pesele[nameid],pesele[[#This Row],[nameid]])-1</f>
        <v>0</v>
      </c>
    </row>
    <row r="224" spans="1:11" x14ac:dyDescent="0.25">
      <c r="A224" s="1" t="s">
        <v>700</v>
      </c>
      <c r="B224" s="1" t="s">
        <v>701</v>
      </c>
      <c r="C224" s="1" t="s">
        <v>702</v>
      </c>
      <c r="D224" s="1">
        <f>MID(pesele[[#This Row],[PESEL]],1,2)+1900</f>
        <v>1909</v>
      </c>
      <c r="E224" s="1" t="str">
        <f>MID(pesele[[#This Row],[PESEL]],3,2)</f>
        <v>32</v>
      </c>
      <c r="F224" s="1" t="str">
        <f>MID(pesele[[#This Row],[PESEL]],6,2)</f>
        <v>10</v>
      </c>
      <c r="G224" s="7">
        <f>MID(pesele[[#This Row],[PESEL]],7,2)/1</f>
        <v>5</v>
      </c>
      <c r="H224" s="1" t="str">
        <f>IF(MOD(MID(pesele[[#This Row],[PESEL]],10,1),2)=0,"k","m")</f>
        <v>k</v>
      </c>
      <c r="I224" s="1">
        <f>IF(pesele[[#This Row],[plec]]="k",IF(RIGHT(pesele[[#This Row],[Imie]],1)="a",0,1),0)</f>
        <v>0</v>
      </c>
      <c r="J224" s="1" t="str">
        <f>pesele[[#This Row],[Nazwisko]]&amp;pesele[[#This Row],[Imie]]</f>
        <v>PiorkowskaKalina</v>
      </c>
      <c r="K224" s="1">
        <f>COUNTIF(pesele[nameid],pesele[[#This Row],[nameid]])-1</f>
        <v>0</v>
      </c>
    </row>
    <row r="225" spans="1:11" x14ac:dyDescent="0.25">
      <c r="A225" s="1" t="s">
        <v>712</v>
      </c>
      <c r="B225" s="1" t="s">
        <v>174</v>
      </c>
      <c r="C225" s="1" t="s">
        <v>219</v>
      </c>
      <c r="D225" s="1">
        <f>MID(pesele[[#This Row],[PESEL]],1,2)+1900</f>
        <v>1909</v>
      </c>
      <c r="E225" s="1" t="str">
        <f>MID(pesele[[#This Row],[PESEL]],3,2)</f>
        <v>32</v>
      </c>
      <c r="F225" s="1" t="str">
        <f>MID(pesele[[#This Row],[PESEL]],6,2)</f>
        <v>50</v>
      </c>
      <c r="G225" s="7">
        <f>MID(pesele[[#This Row],[PESEL]],7,2)/1</f>
        <v>5</v>
      </c>
      <c r="H225" s="1" t="str">
        <f>IF(MOD(MID(pesele[[#This Row],[PESEL]],10,1),2)=0,"k","m")</f>
        <v>m</v>
      </c>
      <c r="I225" s="1">
        <f>IF(pesele[[#This Row],[plec]]="k",IF(RIGHT(pesele[[#This Row],[Imie]],1)="a",0,1),0)</f>
        <v>0</v>
      </c>
      <c r="J225" s="1" t="str">
        <f>pesele[[#This Row],[Nazwisko]]&amp;pesele[[#This Row],[Imie]]</f>
        <v>PiotrowskiMariusz</v>
      </c>
      <c r="K225" s="1">
        <f>COUNTIF(pesele[nameid],pesele[[#This Row],[nameid]])-1</f>
        <v>0</v>
      </c>
    </row>
    <row r="226" spans="1:11" x14ac:dyDescent="0.25">
      <c r="A226" s="1" t="s">
        <v>715</v>
      </c>
      <c r="B226" s="1" t="s">
        <v>716</v>
      </c>
      <c r="C226" s="1" t="s">
        <v>413</v>
      </c>
      <c r="D226" s="1">
        <f>MID(pesele[[#This Row],[PESEL]],1,2)+1900</f>
        <v>1909</v>
      </c>
      <c r="E226" s="1" t="str">
        <f>MID(pesele[[#This Row],[PESEL]],3,2)</f>
        <v>32</v>
      </c>
      <c r="F226" s="1" t="str">
        <f>MID(pesele[[#This Row],[PESEL]],6,2)</f>
        <v>60</v>
      </c>
      <c r="G226" s="7">
        <f>MID(pesele[[#This Row],[PESEL]],7,2)/1</f>
        <v>5</v>
      </c>
      <c r="H226" s="1" t="str">
        <f>IF(MOD(MID(pesele[[#This Row],[PESEL]],10,1),2)=0,"k","m")</f>
        <v>k</v>
      </c>
      <c r="I226" s="1">
        <f>IF(pesele[[#This Row],[plec]]="k",IF(RIGHT(pesele[[#This Row],[Imie]],1)="a",0,1),0)</f>
        <v>0</v>
      </c>
      <c r="J226" s="1" t="str">
        <f>pesele[[#This Row],[Nazwisko]]&amp;pesele[[#This Row],[Imie]]</f>
        <v>OszmanaKatarzyna</v>
      </c>
      <c r="K226" s="1">
        <f>COUNTIF(pesele[nameid],pesele[[#This Row],[nameid]])-1</f>
        <v>0</v>
      </c>
    </row>
    <row r="227" spans="1:11" x14ac:dyDescent="0.25">
      <c r="A227" s="1" t="s">
        <v>717</v>
      </c>
      <c r="B227" s="1" t="s">
        <v>718</v>
      </c>
      <c r="C227" s="1" t="s">
        <v>25</v>
      </c>
      <c r="D227" s="1">
        <f>MID(pesele[[#This Row],[PESEL]],1,2)+1900</f>
        <v>1909</v>
      </c>
      <c r="E227" s="1" t="str">
        <f>MID(pesele[[#This Row],[PESEL]],3,2)</f>
        <v>32</v>
      </c>
      <c r="F227" s="1" t="str">
        <f>MID(pesele[[#This Row],[PESEL]],6,2)</f>
        <v>80</v>
      </c>
      <c r="G227" s="7">
        <f>MID(pesele[[#This Row],[PESEL]],7,2)/1</f>
        <v>5</v>
      </c>
      <c r="H227" s="1" t="str">
        <f>IF(MOD(MID(pesele[[#This Row],[PESEL]],10,1),2)=0,"k","m")</f>
        <v>m</v>
      </c>
      <c r="I227" s="1">
        <f>IF(pesele[[#This Row],[plec]]="k",IF(RIGHT(pesele[[#This Row],[Imie]],1)="a",0,1),0)</f>
        <v>0</v>
      </c>
      <c r="J227" s="1" t="str">
        <f>pesele[[#This Row],[Nazwisko]]&amp;pesele[[#This Row],[Imie]]</f>
        <v>RozekJacek</v>
      </c>
      <c r="K227" s="1">
        <f>COUNTIF(pesele[nameid],pesele[[#This Row],[nameid]])-1</f>
        <v>0</v>
      </c>
    </row>
    <row r="228" spans="1:11" x14ac:dyDescent="0.25">
      <c r="A228" s="1" t="s">
        <v>719</v>
      </c>
      <c r="B228" s="1" t="s">
        <v>720</v>
      </c>
      <c r="C228" s="1" t="s">
        <v>721</v>
      </c>
      <c r="D228" s="1">
        <f>MID(pesele[[#This Row],[PESEL]],1,2)+1900</f>
        <v>1909</v>
      </c>
      <c r="E228" s="1" t="str">
        <f>MID(pesele[[#This Row],[PESEL]],3,2)</f>
        <v>32</v>
      </c>
      <c r="F228" s="1" t="str">
        <f>MID(pesele[[#This Row],[PESEL]],6,2)</f>
        <v>90</v>
      </c>
      <c r="G228" s="7">
        <f>MID(pesele[[#This Row],[PESEL]],7,2)/1</f>
        <v>5</v>
      </c>
      <c r="H228" s="1" t="str">
        <f>IF(MOD(MID(pesele[[#This Row],[PESEL]],10,1),2)=0,"k","m")</f>
        <v>k</v>
      </c>
      <c r="I228" s="1">
        <f>IF(pesele[[#This Row],[plec]]="k",IF(RIGHT(pesele[[#This Row],[Imie]],1)="a",0,1),0)</f>
        <v>0</v>
      </c>
      <c r="J228" s="1" t="str">
        <f>pesele[[#This Row],[Nazwisko]]&amp;pesele[[#This Row],[Imie]]</f>
        <v>BajerJadwiga</v>
      </c>
      <c r="K228" s="1">
        <f>COUNTIF(pesele[nameid],pesele[[#This Row],[nameid]])-1</f>
        <v>0</v>
      </c>
    </row>
    <row r="229" spans="1:11" x14ac:dyDescent="0.25">
      <c r="A229" s="1" t="s">
        <v>739</v>
      </c>
      <c r="B229" s="1" t="s">
        <v>740</v>
      </c>
      <c r="C229" s="1" t="s">
        <v>131</v>
      </c>
      <c r="D229" s="1">
        <f>MID(pesele[[#This Row],[PESEL]],1,2)+1900</f>
        <v>1909</v>
      </c>
      <c r="E229" s="1" t="str">
        <f>MID(pesele[[#This Row],[PESEL]],3,2)</f>
        <v>32</v>
      </c>
      <c r="F229" s="1" t="str">
        <f>MID(pesele[[#This Row],[PESEL]],6,2)</f>
        <v>30</v>
      </c>
      <c r="G229" s="7">
        <f>MID(pesele[[#This Row],[PESEL]],7,2)/1</f>
        <v>5</v>
      </c>
      <c r="H229" s="1" t="str">
        <f>IF(MOD(MID(pesele[[#This Row],[PESEL]],10,1),2)=0,"k","m")</f>
        <v>k</v>
      </c>
      <c r="I229" s="1">
        <f>IF(pesele[[#This Row],[plec]]="k",IF(RIGHT(pesele[[#This Row],[Imie]],1)="a",0,1),0)</f>
        <v>0</v>
      </c>
      <c r="J229" s="1" t="str">
        <f>pesele[[#This Row],[Nazwisko]]&amp;pesele[[#This Row],[Imie]]</f>
        <v>GreszczukOliwia</v>
      </c>
      <c r="K229" s="1">
        <f>COUNTIF(pesele[nameid],pesele[[#This Row],[nameid]])-1</f>
        <v>0</v>
      </c>
    </row>
    <row r="230" spans="1:11" x14ac:dyDescent="0.25">
      <c r="A230" s="1" t="s">
        <v>755</v>
      </c>
      <c r="B230" s="1" t="s">
        <v>107</v>
      </c>
      <c r="C230" s="1" t="s">
        <v>64</v>
      </c>
      <c r="D230" s="1">
        <f>MID(pesele[[#This Row],[PESEL]],1,2)+1900</f>
        <v>1909</v>
      </c>
      <c r="E230" s="1" t="str">
        <f>MID(pesele[[#This Row],[PESEL]],3,2)</f>
        <v>32</v>
      </c>
      <c r="F230" s="1" t="str">
        <f>MID(pesele[[#This Row],[PESEL]],6,2)</f>
        <v>80</v>
      </c>
      <c r="G230" s="7">
        <f>MID(pesele[[#This Row],[PESEL]],7,2)/1</f>
        <v>5</v>
      </c>
      <c r="H230" s="1" t="str">
        <f>IF(MOD(MID(pesele[[#This Row],[PESEL]],10,1),2)=0,"k","m")</f>
        <v>m</v>
      </c>
      <c r="I230" s="1">
        <f>IF(pesele[[#This Row],[plec]]="k",IF(RIGHT(pesele[[#This Row],[Imie]],1)="a",0,1),0)</f>
        <v>0</v>
      </c>
      <c r="J230" s="1" t="str">
        <f>pesele[[#This Row],[Nazwisko]]&amp;pesele[[#This Row],[Imie]]</f>
        <v>KaminskiMikolaj</v>
      </c>
      <c r="K230" s="1">
        <f>COUNTIF(pesele[nameid],pesele[[#This Row],[nameid]])-1</f>
        <v>0</v>
      </c>
    </row>
    <row r="231" spans="1:11" x14ac:dyDescent="0.25">
      <c r="A231" s="1" t="s">
        <v>761</v>
      </c>
      <c r="B231" s="1" t="s">
        <v>762</v>
      </c>
      <c r="C231" s="1" t="s">
        <v>86</v>
      </c>
      <c r="D231" s="1">
        <f>MID(pesele[[#This Row],[PESEL]],1,2)+1900</f>
        <v>1909</v>
      </c>
      <c r="E231" s="1" t="str">
        <f>MID(pesele[[#This Row],[PESEL]],3,2)</f>
        <v>32</v>
      </c>
      <c r="F231" s="1" t="str">
        <f>MID(pesele[[#This Row],[PESEL]],6,2)</f>
        <v>90</v>
      </c>
      <c r="G231" s="7">
        <f>MID(pesele[[#This Row],[PESEL]],7,2)/1</f>
        <v>5</v>
      </c>
      <c r="H231" s="1" t="str">
        <f>IF(MOD(MID(pesele[[#This Row],[PESEL]],10,1),2)=0,"k","m")</f>
        <v>k</v>
      </c>
      <c r="I231" s="1">
        <f>IF(pesele[[#This Row],[plec]]="k",IF(RIGHT(pesele[[#This Row],[Imie]],1)="a",0,1),0)</f>
        <v>0</v>
      </c>
      <c r="J231" s="1" t="str">
        <f>pesele[[#This Row],[Nazwisko]]&amp;pesele[[#This Row],[Imie]]</f>
        <v>BajurskaZuzanna</v>
      </c>
      <c r="K231" s="1">
        <f>COUNTIF(pesele[nameid],pesele[[#This Row],[nameid]])-1</f>
        <v>0</v>
      </c>
    </row>
    <row r="232" spans="1:11" x14ac:dyDescent="0.25">
      <c r="A232" s="1" t="s">
        <v>785</v>
      </c>
      <c r="B232" s="1" t="s">
        <v>786</v>
      </c>
      <c r="C232" s="1" t="s">
        <v>787</v>
      </c>
      <c r="D232" s="1">
        <f>MID(pesele[[#This Row],[PESEL]],1,2)+1900</f>
        <v>1909</v>
      </c>
      <c r="E232" s="1" t="str">
        <f>MID(pesele[[#This Row],[PESEL]],3,2)</f>
        <v>32</v>
      </c>
      <c r="F232" s="1" t="str">
        <f>MID(pesele[[#This Row],[PESEL]],6,2)</f>
        <v>50</v>
      </c>
      <c r="G232" s="7">
        <f>MID(pesele[[#This Row],[PESEL]],7,2)/1</f>
        <v>5</v>
      </c>
      <c r="H232" s="1" t="str">
        <f>IF(MOD(MID(pesele[[#This Row],[PESEL]],10,1),2)=0,"k","m")</f>
        <v>k</v>
      </c>
      <c r="I232" s="1">
        <f>IF(pesele[[#This Row],[plec]]="k",IF(RIGHT(pesele[[#This Row],[Imie]],1)="a",0,1),0)</f>
        <v>0</v>
      </c>
      <c r="J232" s="1" t="str">
        <f>pesele[[#This Row],[Nazwisko]]&amp;pesele[[#This Row],[Imie]]</f>
        <v>WalaszekAngelika</v>
      </c>
      <c r="K232" s="1">
        <f>COUNTIF(pesele[nameid],pesele[[#This Row],[nameid]])-1</f>
        <v>0</v>
      </c>
    </row>
    <row r="233" spans="1:11" x14ac:dyDescent="0.25">
      <c r="A233" s="1" t="s">
        <v>792</v>
      </c>
      <c r="B233" s="1" t="s">
        <v>629</v>
      </c>
      <c r="C233" s="1" t="s">
        <v>793</v>
      </c>
      <c r="D233" s="1">
        <f>MID(pesele[[#This Row],[PESEL]],1,2)+1900</f>
        <v>1909</v>
      </c>
      <c r="E233" s="1" t="str">
        <f>MID(pesele[[#This Row],[PESEL]],3,2)</f>
        <v>32</v>
      </c>
      <c r="F233" s="1" t="str">
        <f>MID(pesele[[#This Row],[PESEL]],6,2)</f>
        <v>70</v>
      </c>
      <c r="G233" s="7">
        <f>MID(pesele[[#This Row],[PESEL]],7,2)/1</f>
        <v>5</v>
      </c>
      <c r="H233" s="1" t="str">
        <f>IF(MOD(MID(pesele[[#This Row],[PESEL]],10,1),2)=0,"k","m")</f>
        <v>m</v>
      </c>
      <c r="I233" s="1">
        <f>IF(pesele[[#This Row],[plec]]="k",IF(RIGHT(pesele[[#This Row],[Imie]],1)="a",0,1),0)</f>
        <v>0</v>
      </c>
      <c r="J233" s="1" t="str">
        <f>pesele[[#This Row],[Nazwisko]]&amp;pesele[[#This Row],[Imie]]</f>
        <v>MarszalekKuba</v>
      </c>
      <c r="K233" s="1">
        <f>COUNTIF(pesele[nameid],pesele[[#This Row],[nameid]])-1</f>
        <v>0</v>
      </c>
    </row>
    <row r="234" spans="1:11" x14ac:dyDescent="0.25">
      <c r="A234" s="1" t="s">
        <v>794</v>
      </c>
      <c r="B234" s="1" t="s">
        <v>795</v>
      </c>
      <c r="C234" s="1" t="s">
        <v>108</v>
      </c>
      <c r="D234" s="1">
        <f>MID(pesele[[#This Row],[PESEL]],1,2)+1900</f>
        <v>1909</v>
      </c>
      <c r="E234" s="1" t="str">
        <f>MID(pesele[[#This Row],[PESEL]],3,2)</f>
        <v>32</v>
      </c>
      <c r="F234" s="1" t="str">
        <f>MID(pesele[[#This Row],[PESEL]],6,2)</f>
        <v>70</v>
      </c>
      <c r="G234" s="7">
        <f>MID(pesele[[#This Row],[PESEL]],7,2)/1</f>
        <v>5</v>
      </c>
      <c r="H234" s="1" t="str">
        <f>IF(MOD(MID(pesele[[#This Row],[PESEL]],10,1),2)=0,"k","m")</f>
        <v>m</v>
      </c>
      <c r="I234" s="1">
        <f>IF(pesele[[#This Row],[plec]]="k",IF(RIGHT(pesele[[#This Row],[Imie]],1)="a",0,1),0)</f>
        <v>0</v>
      </c>
      <c r="J234" s="1" t="str">
        <f>pesele[[#This Row],[Nazwisko]]&amp;pesele[[#This Row],[Imie]]</f>
        <v>KielochMichal</v>
      </c>
      <c r="K234" s="1">
        <f>COUNTIF(pesele[nameid],pesele[[#This Row],[nameid]])-1</f>
        <v>0</v>
      </c>
    </row>
    <row r="235" spans="1:11" x14ac:dyDescent="0.25">
      <c r="A235" s="1" t="s">
        <v>798</v>
      </c>
      <c r="B235" s="1" t="s">
        <v>799</v>
      </c>
      <c r="C235" s="1" t="s">
        <v>105</v>
      </c>
      <c r="D235" s="1">
        <f>MID(pesele[[#This Row],[PESEL]],1,2)+1900</f>
        <v>1909</v>
      </c>
      <c r="E235" s="1" t="str">
        <f>MID(pesele[[#This Row],[PESEL]],3,2)</f>
        <v>32</v>
      </c>
      <c r="F235" s="1" t="str">
        <f>MID(pesele[[#This Row],[PESEL]],6,2)</f>
        <v>80</v>
      </c>
      <c r="G235" s="7">
        <f>MID(pesele[[#This Row],[PESEL]],7,2)/1</f>
        <v>5</v>
      </c>
      <c r="H235" s="1" t="str">
        <f>IF(MOD(MID(pesele[[#This Row],[PESEL]],10,1),2)=0,"k","m")</f>
        <v>m</v>
      </c>
      <c r="I235" s="1">
        <f>IF(pesele[[#This Row],[plec]]="k",IF(RIGHT(pesele[[#This Row],[Imie]],1)="a",0,1),0)</f>
        <v>0</v>
      </c>
      <c r="J235" s="1" t="str">
        <f>pesele[[#This Row],[Nazwisko]]&amp;pesele[[#This Row],[Imie]]</f>
        <v>NikolajewKacper</v>
      </c>
      <c r="K235" s="1">
        <f>COUNTIF(pesele[nameid],pesele[[#This Row],[nameid]])-1</f>
        <v>0</v>
      </c>
    </row>
    <row r="236" spans="1:11" x14ac:dyDescent="0.25">
      <c r="A236" s="1" t="s">
        <v>800</v>
      </c>
      <c r="B236" s="1" t="s">
        <v>801</v>
      </c>
      <c r="C236" s="1" t="s">
        <v>105</v>
      </c>
      <c r="D236" s="1">
        <f>MID(pesele[[#This Row],[PESEL]],1,2)+1900</f>
        <v>1909</v>
      </c>
      <c r="E236" s="1" t="str">
        <f>MID(pesele[[#This Row],[PESEL]],3,2)</f>
        <v>32</v>
      </c>
      <c r="F236" s="1" t="str">
        <f>MID(pesele[[#This Row],[PESEL]],6,2)</f>
        <v>90</v>
      </c>
      <c r="G236" s="7">
        <f>MID(pesele[[#This Row],[PESEL]],7,2)/1</f>
        <v>5</v>
      </c>
      <c r="H236" s="1" t="str">
        <f>IF(MOD(MID(pesele[[#This Row],[PESEL]],10,1),2)=0,"k","m")</f>
        <v>m</v>
      </c>
      <c r="I236" s="1">
        <f>IF(pesele[[#This Row],[plec]]="k",IF(RIGHT(pesele[[#This Row],[Imie]],1)="a",0,1),0)</f>
        <v>0</v>
      </c>
      <c r="J236" s="1" t="str">
        <f>pesele[[#This Row],[Nazwisko]]&amp;pesele[[#This Row],[Imie]]</f>
        <v>OklaKacper</v>
      </c>
      <c r="K236" s="1">
        <f>COUNTIF(pesele[nameid],pesele[[#This Row],[nameid]])-1</f>
        <v>0</v>
      </c>
    </row>
    <row r="237" spans="1:11" x14ac:dyDescent="0.25">
      <c r="A237" s="1" t="s">
        <v>822</v>
      </c>
      <c r="B237" s="1" t="s">
        <v>823</v>
      </c>
      <c r="C237" s="1" t="s">
        <v>824</v>
      </c>
      <c r="D237" s="1">
        <f>MID(pesele[[#This Row],[PESEL]],1,2)+1900</f>
        <v>1909</v>
      </c>
      <c r="E237" s="1" t="str">
        <f>MID(pesele[[#This Row],[PESEL]],3,2)</f>
        <v>32</v>
      </c>
      <c r="F237" s="1" t="str">
        <f>MID(pesele[[#This Row],[PESEL]],6,2)</f>
        <v>10</v>
      </c>
      <c r="G237" s="7">
        <f>MID(pesele[[#This Row],[PESEL]],7,2)/1</f>
        <v>5</v>
      </c>
      <c r="H237" s="1" t="str">
        <f>IF(MOD(MID(pesele[[#This Row],[PESEL]],10,1),2)=0,"k","m")</f>
        <v>k</v>
      </c>
      <c r="I237" s="1">
        <f>IF(pesele[[#This Row],[plec]]="k",IF(RIGHT(pesele[[#This Row],[Imie]],1)="a",0,1),0)</f>
        <v>0</v>
      </c>
      <c r="J237" s="1" t="str">
        <f>pesele[[#This Row],[Nazwisko]]&amp;pesele[[#This Row],[Imie]]</f>
        <v>PozarzyckaJustyna</v>
      </c>
      <c r="K237" s="1">
        <f>COUNTIF(pesele[nameid],pesele[[#This Row],[nameid]])-1</f>
        <v>0</v>
      </c>
    </row>
    <row r="238" spans="1:11" x14ac:dyDescent="0.25">
      <c r="A238" s="1" t="s">
        <v>971</v>
      </c>
      <c r="B238" s="1" t="s">
        <v>972</v>
      </c>
      <c r="C238" s="1" t="s">
        <v>973</v>
      </c>
      <c r="D238" s="1">
        <f>MID(pesele[[#This Row],[PESEL]],1,2)+1900</f>
        <v>1975</v>
      </c>
      <c r="E238" s="1" t="str">
        <f>MID(pesele[[#This Row],[PESEL]],3,2)</f>
        <v>12</v>
      </c>
      <c r="F238" s="1" t="str">
        <f>MID(pesele[[#This Row],[PESEL]],6,2)</f>
        <v>00</v>
      </c>
      <c r="G238" s="7">
        <f>MID(pesele[[#This Row],[PESEL]],7,2)/1</f>
        <v>5</v>
      </c>
      <c r="H238" s="1" t="str">
        <f>IF(MOD(MID(pesele[[#This Row],[PESEL]],10,1),2)=0,"k","m")</f>
        <v>k</v>
      </c>
      <c r="I238" s="1">
        <f>IF(pesele[[#This Row],[plec]]="k",IF(RIGHT(pesele[[#This Row],[Imie]],1)="a",0,1),0)</f>
        <v>0</v>
      </c>
      <c r="J238" s="1" t="str">
        <f>pesele[[#This Row],[Nazwisko]]&amp;pesele[[#This Row],[Imie]]</f>
        <v>ZylinskaAdelajda</v>
      </c>
      <c r="K238" s="1">
        <f>COUNTIF(pesele[nameid],pesele[[#This Row],[nameid]])-1</f>
        <v>0</v>
      </c>
    </row>
    <row r="239" spans="1:11" x14ac:dyDescent="0.25">
      <c r="A239" s="1" t="s">
        <v>1027</v>
      </c>
      <c r="B239" s="1" t="s">
        <v>1028</v>
      </c>
      <c r="C239" s="1" t="s">
        <v>20</v>
      </c>
      <c r="D239" s="1">
        <f>MID(pesele[[#This Row],[PESEL]],1,2)+1900</f>
        <v>1985</v>
      </c>
      <c r="E239" s="1" t="str">
        <f>MID(pesele[[#This Row],[PESEL]],3,2)</f>
        <v>05</v>
      </c>
      <c r="F239" s="1" t="str">
        <f>MID(pesele[[#This Row],[PESEL]],6,2)</f>
        <v>60</v>
      </c>
      <c r="G239" s="7">
        <f>MID(pesele[[#This Row],[PESEL]],7,2)/1</f>
        <v>5</v>
      </c>
      <c r="H239" s="1" t="str">
        <f>IF(MOD(MID(pesele[[#This Row],[PESEL]],10,1),2)=0,"k","m")</f>
        <v>m</v>
      </c>
      <c r="I239" s="1">
        <f>IF(pesele[[#This Row],[plec]]="k",IF(RIGHT(pesele[[#This Row],[Imie]],1)="a",0,1),0)</f>
        <v>0</v>
      </c>
      <c r="J239" s="1" t="str">
        <f>pesele[[#This Row],[Nazwisko]]&amp;pesele[[#This Row],[Imie]]</f>
        <v>GeszczynskiPatryk</v>
      </c>
      <c r="K239" s="1">
        <f>COUNTIF(pesele[nameid],pesele[[#This Row],[nameid]])-1</f>
        <v>0</v>
      </c>
    </row>
    <row r="240" spans="1:11" x14ac:dyDescent="0.25">
      <c r="A240" s="1" t="s">
        <v>1085</v>
      </c>
      <c r="B240" s="1" t="s">
        <v>1086</v>
      </c>
      <c r="C240" s="1" t="s">
        <v>428</v>
      </c>
      <c r="D240" s="1">
        <f>MID(pesele[[#This Row],[PESEL]],1,2)+1900</f>
        <v>1989</v>
      </c>
      <c r="E240" s="1" t="str">
        <f>MID(pesele[[#This Row],[PESEL]],3,2)</f>
        <v>04</v>
      </c>
      <c r="F240" s="1" t="str">
        <f>MID(pesele[[#This Row],[PESEL]],6,2)</f>
        <v>20</v>
      </c>
      <c r="G240" s="7">
        <f>MID(pesele[[#This Row],[PESEL]],7,2)/1</f>
        <v>5</v>
      </c>
      <c r="H240" s="1" t="str">
        <f>IF(MOD(MID(pesele[[#This Row],[PESEL]],10,1),2)=0,"k","m")</f>
        <v>k</v>
      </c>
      <c r="I240" s="1">
        <f>IF(pesele[[#This Row],[plec]]="k",IF(RIGHT(pesele[[#This Row],[Imie]],1)="a",0,1),0)</f>
        <v>0</v>
      </c>
      <c r="J240" s="1" t="str">
        <f>pesele[[#This Row],[Nazwisko]]&amp;pesele[[#This Row],[Imie]]</f>
        <v>BroszkowZofia</v>
      </c>
      <c r="K240" s="1">
        <f>COUNTIF(pesele[nameid],pesele[[#This Row],[nameid]])-1</f>
        <v>0</v>
      </c>
    </row>
    <row r="241" spans="1:11" x14ac:dyDescent="0.25">
      <c r="A241" s="1" t="s">
        <v>12</v>
      </c>
      <c r="B241" s="1" t="s">
        <v>13</v>
      </c>
      <c r="C241" s="1" t="s">
        <v>14</v>
      </c>
      <c r="D241" s="1">
        <f>MID(pesele[[#This Row],[PESEL]],1,2)+1900</f>
        <v>1908</v>
      </c>
      <c r="E241" s="1" t="str">
        <f>MID(pesele[[#This Row],[PESEL]],3,2)</f>
        <v>25</v>
      </c>
      <c r="F241" s="1" t="str">
        <f>MID(pesele[[#This Row],[PESEL]],6,2)</f>
        <v>60</v>
      </c>
      <c r="G241" s="7">
        <f>MID(pesele[[#This Row],[PESEL]],7,2)/1</f>
        <v>6</v>
      </c>
      <c r="H241" s="1" t="str">
        <f>IF(MOD(MID(pesele[[#This Row],[PESEL]],10,1),2)=0,"k","m")</f>
        <v>m</v>
      </c>
      <c r="I241" s="1">
        <f>IF(pesele[[#This Row],[plec]]="k",IF(RIGHT(pesele[[#This Row],[Imie]],1)="a",0,1),0)</f>
        <v>0</v>
      </c>
      <c r="J241" s="1" t="str">
        <f>pesele[[#This Row],[Nazwisko]]&amp;pesele[[#This Row],[Imie]]</f>
        <v>KurasikMarcin</v>
      </c>
      <c r="K241" s="1">
        <f>COUNTIF(pesele[nameid],pesele[[#This Row],[nameid]])-1</f>
        <v>0</v>
      </c>
    </row>
    <row r="242" spans="1:11" x14ac:dyDescent="0.25">
      <c r="A242" s="1" t="s">
        <v>173</v>
      </c>
      <c r="B242" s="1" t="s">
        <v>174</v>
      </c>
      <c r="C242" s="1" t="s">
        <v>25</v>
      </c>
      <c r="D242" s="1">
        <f>MID(pesele[[#This Row],[PESEL]],1,2)+1900</f>
        <v>1908</v>
      </c>
      <c r="E242" s="1" t="str">
        <f>MID(pesele[[#This Row],[PESEL]],3,2)</f>
        <v>31</v>
      </c>
      <c r="F242" s="1" t="str">
        <f>MID(pesele[[#This Row],[PESEL]],6,2)</f>
        <v>20</v>
      </c>
      <c r="G242" s="7">
        <f>MID(pesele[[#This Row],[PESEL]],7,2)/1</f>
        <v>6</v>
      </c>
      <c r="H242" s="1" t="str">
        <f>IF(MOD(MID(pesele[[#This Row],[PESEL]],10,1),2)=0,"k","m")</f>
        <v>m</v>
      </c>
      <c r="I242" s="1">
        <f>IF(pesele[[#This Row],[plec]]="k",IF(RIGHT(pesele[[#This Row],[Imie]],1)="a",0,1),0)</f>
        <v>0</v>
      </c>
      <c r="J242" s="1" t="str">
        <f>pesele[[#This Row],[Nazwisko]]&amp;pesele[[#This Row],[Imie]]</f>
        <v>PiotrowskiJacek</v>
      </c>
      <c r="K242" s="1">
        <f>COUNTIF(pesele[nameid],pesele[[#This Row],[nameid]])-1</f>
        <v>0</v>
      </c>
    </row>
    <row r="243" spans="1:11" x14ac:dyDescent="0.25">
      <c r="A243" s="1" t="s">
        <v>175</v>
      </c>
      <c r="B243" s="1" t="s">
        <v>176</v>
      </c>
      <c r="C243" s="1" t="s">
        <v>86</v>
      </c>
      <c r="D243" s="1">
        <f>MID(pesele[[#This Row],[PESEL]],1,2)+1900</f>
        <v>1908</v>
      </c>
      <c r="E243" s="1" t="str">
        <f>MID(pesele[[#This Row],[PESEL]],3,2)</f>
        <v>31</v>
      </c>
      <c r="F243" s="1" t="str">
        <f>MID(pesele[[#This Row],[PESEL]],6,2)</f>
        <v>50</v>
      </c>
      <c r="G243" s="7">
        <f>MID(pesele[[#This Row],[PESEL]],7,2)/1</f>
        <v>6</v>
      </c>
      <c r="H243" s="1" t="str">
        <f>IF(MOD(MID(pesele[[#This Row],[PESEL]],10,1),2)=0,"k","m")</f>
        <v>k</v>
      </c>
      <c r="I243" s="1">
        <f>IF(pesele[[#This Row],[plec]]="k",IF(RIGHT(pesele[[#This Row],[Imie]],1)="a",0,1),0)</f>
        <v>0</v>
      </c>
      <c r="J243" s="1" t="str">
        <f>pesele[[#This Row],[Nazwisko]]&amp;pesele[[#This Row],[Imie]]</f>
        <v>BialekZuzanna</v>
      </c>
      <c r="K243" s="1">
        <f>COUNTIF(pesele[nameid],pesele[[#This Row],[nameid]])-1</f>
        <v>0</v>
      </c>
    </row>
    <row r="244" spans="1:11" x14ac:dyDescent="0.25">
      <c r="A244" s="1" t="s">
        <v>177</v>
      </c>
      <c r="B244" s="1" t="s">
        <v>178</v>
      </c>
      <c r="C244" s="1" t="s">
        <v>179</v>
      </c>
      <c r="D244" s="1">
        <f>MID(pesele[[#This Row],[PESEL]],1,2)+1900</f>
        <v>1908</v>
      </c>
      <c r="E244" s="1" t="str">
        <f>MID(pesele[[#This Row],[PESEL]],3,2)</f>
        <v>31</v>
      </c>
      <c r="F244" s="1" t="str">
        <f>MID(pesele[[#This Row],[PESEL]],6,2)</f>
        <v>60</v>
      </c>
      <c r="G244" s="7">
        <f>MID(pesele[[#This Row],[PESEL]],7,2)/1</f>
        <v>6</v>
      </c>
      <c r="H244" s="1" t="str">
        <f>IF(MOD(MID(pesele[[#This Row],[PESEL]],10,1),2)=0,"k","m")</f>
        <v>k</v>
      </c>
      <c r="I244" s="1">
        <f>IF(pesele[[#This Row],[plec]]="k",IF(RIGHT(pesele[[#This Row],[Imie]],1)="a",0,1),0)</f>
        <v>0</v>
      </c>
      <c r="J244" s="1" t="str">
        <f>pesele[[#This Row],[Nazwisko]]&amp;pesele[[#This Row],[Imie]]</f>
        <v>GallaPaulina</v>
      </c>
      <c r="K244" s="1">
        <f>COUNTIF(pesele[nameid],pesele[[#This Row],[nameid]])-1</f>
        <v>0</v>
      </c>
    </row>
    <row r="245" spans="1:11" x14ac:dyDescent="0.25">
      <c r="A245" s="1" t="s">
        <v>221</v>
      </c>
      <c r="B245" s="1" t="s">
        <v>222</v>
      </c>
      <c r="C245" s="1" t="s">
        <v>223</v>
      </c>
      <c r="D245" s="1">
        <f>MID(pesele[[#This Row],[PESEL]],1,2)+1900</f>
        <v>1908</v>
      </c>
      <c r="E245" s="1" t="str">
        <f>MID(pesele[[#This Row],[PESEL]],3,2)</f>
        <v>32</v>
      </c>
      <c r="F245" s="1" t="str">
        <f>MID(pesele[[#This Row],[PESEL]],6,2)</f>
        <v>60</v>
      </c>
      <c r="G245" s="7">
        <f>MID(pesele[[#This Row],[PESEL]],7,2)/1</f>
        <v>6</v>
      </c>
      <c r="H245" s="1" t="str">
        <f>IF(MOD(MID(pesele[[#This Row],[PESEL]],10,1),2)=0,"k","m")</f>
        <v>m</v>
      </c>
      <c r="I245" s="1">
        <f>IF(pesele[[#This Row],[plec]]="k",IF(RIGHT(pesele[[#This Row],[Imie]],1)="a",0,1),0)</f>
        <v>0</v>
      </c>
      <c r="J245" s="1" t="str">
        <f>pesele[[#This Row],[Nazwisko]]&amp;pesele[[#This Row],[Imie]]</f>
        <v>DepczynskiStanislaw</v>
      </c>
      <c r="K245" s="1">
        <f>COUNTIF(pesele[nameid],pesele[[#This Row],[nameid]])-1</f>
        <v>0</v>
      </c>
    </row>
    <row r="246" spans="1:11" x14ac:dyDescent="0.25">
      <c r="A246" s="1" t="s">
        <v>224</v>
      </c>
      <c r="B246" s="1" t="s">
        <v>225</v>
      </c>
      <c r="C246" s="1" t="s">
        <v>226</v>
      </c>
      <c r="D246" s="1">
        <f>MID(pesele[[#This Row],[PESEL]],1,2)+1900</f>
        <v>1908</v>
      </c>
      <c r="E246" s="1" t="str">
        <f>MID(pesele[[#This Row],[PESEL]],3,2)</f>
        <v>32</v>
      </c>
      <c r="F246" s="1" t="str">
        <f>MID(pesele[[#This Row],[PESEL]],6,2)</f>
        <v>70</v>
      </c>
      <c r="G246" s="7">
        <f>MID(pesele[[#This Row],[PESEL]],7,2)/1</f>
        <v>6</v>
      </c>
      <c r="H246" s="1" t="str">
        <f>IF(MOD(MID(pesele[[#This Row],[PESEL]],10,1),2)=0,"k","m")</f>
        <v>k</v>
      </c>
      <c r="I246" s="1">
        <f>IF(pesele[[#This Row],[plec]]="k",IF(RIGHT(pesele[[#This Row],[Imie]],1)="a",0,1),0)</f>
        <v>0</v>
      </c>
      <c r="J246" s="1" t="str">
        <f>pesele[[#This Row],[Nazwisko]]&amp;pesele[[#This Row],[Imie]]</f>
        <v>ErbelUrszula</v>
      </c>
      <c r="K246" s="1">
        <f>COUNTIF(pesele[nameid],pesele[[#This Row],[nameid]])-1</f>
        <v>0</v>
      </c>
    </row>
    <row r="247" spans="1:11" x14ac:dyDescent="0.25">
      <c r="A247" s="1" t="s">
        <v>242</v>
      </c>
      <c r="B247" s="1" t="s">
        <v>243</v>
      </c>
      <c r="C247" s="1" t="s">
        <v>233</v>
      </c>
      <c r="D247" s="1">
        <f>MID(pesele[[#This Row],[PESEL]],1,2)+1900</f>
        <v>1908</v>
      </c>
      <c r="E247" s="1" t="str">
        <f>MID(pesele[[#This Row],[PESEL]],3,2)</f>
        <v>32</v>
      </c>
      <c r="F247" s="1" t="str">
        <f>MID(pesele[[#This Row],[PESEL]],6,2)</f>
        <v>80</v>
      </c>
      <c r="G247" s="7">
        <f>MID(pesele[[#This Row],[PESEL]],7,2)/1</f>
        <v>6</v>
      </c>
      <c r="H247" s="1" t="str">
        <f>IF(MOD(MID(pesele[[#This Row],[PESEL]],10,1),2)=0,"k","m")</f>
        <v>k</v>
      </c>
      <c r="I247" s="1">
        <f>IF(pesele[[#This Row],[plec]]="k",IF(RIGHT(pesele[[#This Row],[Imie]],1)="a",0,1),0)</f>
        <v>0</v>
      </c>
      <c r="J247" s="1" t="str">
        <f>pesele[[#This Row],[Nazwisko]]&amp;pesele[[#This Row],[Imie]]</f>
        <v>CzechowskaWiktoria</v>
      </c>
      <c r="K247" s="1">
        <f>COUNTIF(pesele[nameid],pesele[[#This Row],[nameid]])-1</f>
        <v>0</v>
      </c>
    </row>
    <row r="248" spans="1:11" x14ac:dyDescent="0.25">
      <c r="A248" s="1" t="s">
        <v>267</v>
      </c>
      <c r="B248" s="1" t="s">
        <v>268</v>
      </c>
      <c r="C248" s="1" t="s">
        <v>269</v>
      </c>
      <c r="D248" s="1">
        <f>MID(pesele[[#This Row],[PESEL]],1,2)+1900</f>
        <v>1909</v>
      </c>
      <c r="E248" s="1" t="str">
        <f>MID(pesele[[#This Row],[PESEL]],3,2)</f>
        <v>21</v>
      </c>
      <c r="F248" s="1" t="str">
        <f>MID(pesele[[#This Row],[PESEL]],6,2)</f>
        <v>40</v>
      </c>
      <c r="G248" s="7">
        <f>MID(pesele[[#This Row],[PESEL]],7,2)/1</f>
        <v>6</v>
      </c>
      <c r="H248" s="1" t="str">
        <f>IF(MOD(MID(pesele[[#This Row],[PESEL]],10,1),2)=0,"k","m")</f>
        <v>m</v>
      </c>
      <c r="I248" s="1">
        <f>IF(pesele[[#This Row],[plec]]="k",IF(RIGHT(pesele[[#This Row],[Imie]],1)="a",0,1),0)</f>
        <v>0</v>
      </c>
      <c r="J248" s="1" t="str">
        <f>pesele[[#This Row],[Nazwisko]]&amp;pesele[[#This Row],[Imie]]</f>
        <v>JarosiewiczMilosz</v>
      </c>
      <c r="K248" s="1">
        <f>COUNTIF(pesele[nameid],pesele[[#This Row],[nameid]])-1</f>
        <v>0</v>
      </c>
    </row>
    <row r="249" spans="1:11" x14ac:dyDescent="0.25">
      <c r="A249" s="1" t="s">
        <v>296</v>
      </c>
      <c r="B249" s="1" t="s">
        <v>297</v>
      </c>
      <c r="C249" s="1" t="s">
        <v>298</v>
      </c>
      <c r="D249" s="1">
        <f>MID(pesele[[#This Row],[PESEL]],1,2)+1900</f>
        <v>1909</v>
      </c>
      <c r="E249" s="1" t="str">
        <f>MID(pesele[[#This Row],[PESEL]],3,2)</f>
        <v>21</v>
      </c>
      <c r="F249" s="1" t="str">
        <f>MID(pesele[[#This Row],[PESEL]],6,2)</f>
        <v>70</v>
      </c>
      <c r="G249" s="7">
        <f>MID(pesele[[#This Row],[PESEL]],7,2)/1</f>
        <v>6</v>
      </c>
      <c r="H249" s="1" t="str">
        <f>IF(MOD(MID(pesele[[#This Row],[PESEL]],10,1),2)=0,"k","m")</f>
        <v>k</v>
      </c>
      <c r="I249" s="1">
        <f>IF(pesele[[#This Row],[plec]]="k",IF(RIGHT(pesele[[#This Row],[Imie]],1)="a",0,1),0)</f>
        <v>0</v>
      </c>
      <c r="J249" s="1" t="str">
        <f>pesele[[#This Row],[Nazwisko]]&amp;pesele[[#This Row],[Imie]]</f>
        <v>SzostakowskaDominika</v>
      </c>
      <c r="K249" s="1">
        <f>COUNTIF(pesele[nameid],pesele[[#This Row],[nameid]])-1</f>
        <v>0</v>
      </c>
    </row>
    <row r="250" spans="1:11" x14ac:dyDescent="0.25">
      <c r="A250" s="1" t="s">
        <v>299</v>
      </c>
      <c r="B250" s="1" t="s">
        <v>300</v>
      </c>
      <c r="C250" s="1" t="s">
        <v>64</v>
      </c>
      <c r="D250" s="1">
        <f>MID(pesele[[#This Row],[PESEL]],1,2)+1900</f>
        <v>1909</v>
      </c>
      <c r="E250" s="1" t="str">
        <f>MID(pesele[[#This Row],[PESEL]],3,2)</f>
        <v>21</v>
      </c>
      <c r="F250" s="1" t="str">
        <f>MID(pesele[[#This Row],[PESEL]],6,2)</f>
        <v>70</v>
      </c>
      <c r="G250" s="7">
        <f>MID(pesele[[#This Row],[PESEL]],7,2)/1</f>
        <v>6</v>
      </c>
      <c r="H250" s="1" t="str">
        <f>IF(MOD(MID(pesele[[#This Row],[PESEL]],10,1),2)=0,"k","m")</f>
        <v>m</v>
      </c>
      <c r="I250" s="1">
        <f>IF(pesele[[#This Row],[plec]]="k",IF(RIGHT(pesele[[#This Row],[Imie]],1)="a",0,1),0)</f>
        <v>0</v>
      </c>
      <c r="J250" s="1" t="str">
        <f>pesele[[#This Row],[Nazwisko]]&amp;pesele[[#This Row],[Imie]]</f>
        <v>KaletaMikolaj</v>
      </c>
      <c r="K250" s="1">
        <f>COUNTIF(pesele[nameid],pesele[[#This Row],[nameid]])-1</f>
        <v>0</v>
      </c>
    </row>
    <row r="251" spans="1:11" x14ac:dyDescent="0.25">
      <c r="A251" s="1" t="s">
        <v>368</v>
      </c>
      <c r="B251" s="1" t="s">
        <v>369</v>
      </c>
      <c r="C251" s="1" t="s">
        <v>187</v>
      </c>
      <c r="D251" s="1">
        <f>MID(pesele[[#This Row],[PESEL]],1,2)+1900</f>
        <v>1909</v>
      </c>
      <c r="E251" s="1" t="str">
        <f>MID(pesele[[#This Row],[PESEL]],3,2)</f>
        <v>21</v>
      </c>
      <c r="F251" s="1" t="str">
        <f>MID(pesele[[#This Row],[PESEL]],6,2)</f>
        <v>90</v>
      </c>
      <c r="G251" s="7">
        <f>MID(pesele[[#This Row],[PESEL]],7,2)/1</f>
        <v>6</v>
      </c>
      <c r="H251" s="1" t="str">
        <f>IF(MOD(MID(pesele[[#This Row],[PESEL]],10,1),2)=0,"k","m")</f>
        <v>k</v>
      </c>
      <c r="I251" s="1">
        <f>IF(pesele[[#This Row],[plec]]="k",IF(RIGHT(pesele[[#This Row],[Imie]],1)="a",0,1),0)</f>
        <v>0</v>
      </c>
      <c r="J251" s="1" t="str">
        <f>pesele[[#This Row],[Nazwisko]]&amp;pesele[[#This Row],[Imie]]</f>
        <v>ZakrzewskaOlga</v>
      </c>
      <c r="K251" s="1">
        <f>COUNTIF(pesele[nameid],pesele[[#This Row],[nameid]])-1</f>
        <v>0</v>
      </c>
    </row>
    <row r="252" spans="1:11" x14ac:dyDescent="0.25">
      <c r="A252" s="1" t="s">
        <v>370</v>
      </c>
      <c r="B252" s="1" t="s">
        <v>369</v>
      </c>
      <c r="C252" s="1" t="s">
        <v>371</v>
      </c>
      <c r="D252" s="1">
        <f>MID(pesele[[#This Row],[PESEL]],1,2)+1900</f>
        <v>1909</v>
      </c>
      <c r="E252" s="1" t="str">
        <f>MID(pesele[[#This Row],[PESEL]],3,2)</f>
        <v>21</v>
      </c>
      <c r="F252" s="1" t="str">
        <f>MID(pesele[[#This Row],[PESEL]],6,2)</f>
        <v>90</v>
      </c>
      <c r="G252" s="7">
        <f>MID(pesele[[#This Row],[PESEL]],7,2)/1</f>
        <v>6</v>
      </c>
      <c r="H252" s="1" t="str">
        <f>IF(MOD(MID(pesele[[#This Row],[PESEL]],10,1),2)=0,"k","m")</f>
        <v>k</v>
      </c>
      <c r="I252" s="1">
        <f>IF(pesele[[#This Row],[plec]]="k",IF(RIGHT(pesele[[#This Row],[Imie]],1)="a",0,1),0)</f>
        <v>0</v>
      </c>
      <c r="J252" s="1" t="str">
        <f>pesele[[#This Row],[Nazwisko]]&amp;pesele[[#This Row],[Imie]]</f>
        <v>ZakrzewskaEwa</v>
      </c>
      <c r="K252" s="1">
        <f>COUNTIF(pesele[nameid],pesele[[#This Row],[nameid]])-1</f>
        <v>0</v>
      </c>
    </row>
    <row r="253" spans="1:11" x14ac:dyDescent="0.25">
      <c r="A253" s="1" t="s">
        <v>501</v>
      </c>
      <c r="B253" s="1" t="s">
        <v>502</v>
      </c>
      <c r="C253" s="1" t="s">
        <v>480</v>
      </c>
      <c r="D253" s="1">
        <f>MID(pesele[[#This Row],[PESEL]],1,2)+1900</f>
        <v>1909</v>
      </c>
      <c r="E253" s="1" t="str">
        <f>MID(pesele[[#This Row],[PESEL]],3,2)</f>
        <v>30</v>
      </c>
      <c r="F253" s="1" t="str">
        <f>MID(pesele[[#This Row],[PESEL]],6,2)</f>
        <v>20</v>
      </c>
      <c r="G253" s="7">
        <f>MID(pesele[[#This Row],[PESEL]],7,2)/1</f>
        <v>6</v>
      </c>
      <c r="H253" s="1" t="str">
        <f>IF(MOD(MID(pesele[[#This Row],[PESEL]],10,1),2)=0,"k","m")</f>
        <v>m</v>
      </c>
      <c r="I253" s="1">
        <f>IF(pesele[[#This Row],[plec]]="k",IF(RIGHT(pesele[[#This Row],[Imie]],1)="a",0,1),0)</f>
        <v>0</v>
      </c>
      <c r="J253" s="1" t="str">
        <f>pesele[[#This Row],[Nazwisko]]&amp;pesele[[#This Row],[Imie]]</f>
        <v>MystkowskiKarol</v>
      </c>
      <c r="K253" s="1">
        <f>COUNTIF(pesele[nameid],pesele[[#This Row],[nameid]])-1</f>
        <v>0</v>
      </c>
    </row>
    <row r="254" spans="1:11" x14ac:dyDescent="0.25">
      <c r="A254" s="1" t="s">
        <v>503</v>
      </c>
      <c r="B254" s="1" t="s">
        <v>504</v>
      </c>
      <c r="C254" s="1" t="s">
        <v>505</v>
      </c>
      <c r="D254" s="1">
        <f>MID(pesele[[#This Row],[PESEL]],1,2)+1900</f>
        <v>1909</v>
      </c>
      <c r="E254" s="1" t="str">
        <f>MID(pesele[[#This Row],[PESEL]],3,2)</f>
        <v>30</v>
      </c>
      <c r="F254" s="1" t="str">
        <f>MID(pesele[[#This Row],[PESEL]],6,2)</f>
        <v>20</v>
      </c>
      <c r="G254" s="7">
        <f>MID(pesele[[#This Row],[PESEL]],7,2)/1</f>
        <v>6</v>
      </c>
      <c r="H254" s="1" t="str">
        <f>IF(MOD(MID(pesele[[#This Row],[PESEL]],10,1),2)=0,"k","m")</f>
        <v>m</v>
      </c>
      <c r="I254" s="1">
        <f>IF(pesele[[#This Row],[plec]]="k",IF(RIGHT(pesele[[#This Row],[Imie]],1)="a",0,1),0)</f>
        <v>0</v>
      </c>
      <c r="J254" s="1" t="str">
        <f>pesele[[#This Row],[Nazwisko]]&amp;pesele[[#This Row],[Imie]]</f>
        <v>NagorskiKamil</v>
      </c>
      <c r="K254" s="1">
        <f>COUNTIF(pesele[nameid],pesele[[#This Row],[nameid]])-1</f>
        <v>0</v>
      </c>
    </row>
    <row r="255" spans="1:11" x14ac:dyDescent="0.25">
      <c r="A255" s="1" t="s">
        <v>543</v>
      </c>
      <c r="B255" s="1" t="s">
        <v>544</v>
      </c>
      <c r="C255" s="1" t="s">
        <v>419</v>
      </c>
      <c r="D255" s="1">
        <f>MID(pesele[[#This Row],[PESEL]],1,2)+1900</f>
        <v>1909</v>
      </c>
      <c r="E255" s="1" t="str">
        <f>MID(pesele[[#This Row],[PESEL]],3,2)</f>
        <v>30</v>
      </c>
      <c r="F255" s="1" t="str">
        <f>MID(pesele[[#This Row],[PESEL]],6,2)</f>
        <v>80</v>
      </c>
      <c r="G255" s="7">
        <f>MID(pesele[[#This Row],[PESEL]],7,2)/1</f>
        <v>6</v>
      </c>
      <c r="H255" s="1" t="str">
        <f>IF(MOD(MID(pesele[[#This Row],[PESEL]],10,1),2)=0,"k","m")</f>
        <v>k</v>
      </c>
      <c r="I255" s="1">
        <f>IF(pesele[[#This Row],[plec]]="k",IF(RIGHT(pesele[[#This Row],[Imie]],1)="a",0,1),0)</f>
        <v>0</v>
      </c>
      <c r="J255" s="1" t="str">
        <f>pesele[[#This Row],[Nazwisko]]&amp;pesele[[#This Row],[Imie]]</f>
        <v>MauruszewiczLena</v>
      </c>
      <c r="K255" s="1">
        <f>COUNTIF(pesele[nameid],pesele[[#This Row],[nameid]])-1</f>
        <v>0</v>
      </c>
    </row>
    <row r="256" spans="1:11" x14ac:dyDescent="0.25">
      <c r="A256" s="1" t="s">
        <v>545</v>
      </c>
      <c r="B256" s="1" t="s">
        <v>546</v>
      </c>
      <c r="C256" s="1" t="s">
        <v>17</v>
      </c>
      <c r="D256" s="1">
        <f>MID(pesele[[#This Row],[PESEL]],1,2)+1900</f>
        <v>1909</v>
      </c>
      <c r="E256" s="1" t="str">
        <f>MID(pesele[[#This Row],[PESEL]],3,2)</f>
        <v>30</v>
      </c>
      <c r="F256" s="1" t="str">
        <f>MID(pesele[[#This Row],[PESEL]],6,2)</f>
        <v>80</v>
      </c>
      <c r="G256" s="7">
        <f>MID(pesele[[#This Row],[PESEL]],7,2)/1</f>
        <v>6</v>
      </c>
      <c r="H256" s="1" t="str">
        <f>IF(MOD(MID(pesele[[#This Row],[PESEL]],10,1),2)=0,"k","m")</f>
        <v>m</v>
      </c>
      <c r="I256" s="1">
        <f>IF(pesele[[#This Row],[plec]]="k",IF(RIGHT(pesele[[#This Row],[Imie]],1)="a",0,1),0)</f>
        <v>0</v>
      </c>
      <c r="J256" s="1" t="str">
        <f>pesele[[#This Row],[Nazwisko]]&amp;pesele[[#This Row],[Imie]]</f>
        <v>BuczkowskiMateusz</v>
      </c>
      <c r="K256" s="1">
        <f>COUNTIF(pesele[nameid],pesele[[#This Row],[nameid]])-1</f>
        <v>0</v>
      </c>
    </row>
    <row r="257" spans="1:11" x14ac:dyDescent="0.25">
      <c r="A257" s="1" t="s">
        <v>599</v>
      </c>
      <c r="B257" s="1" t="s">
        <v>600</v>
      </c>
      <c r="C257" s="1" t="s">
        <v>70</v>
      </c>
      <c r="D257" s="1">
        <f>MID(pesele[[#This Row],[PESEL]],1,2)+1900</f>
        <v>1909</v>
      </c>
      <c r="E257" s="1" t="str">
        <f>MID(pesele[[#This Row],[PESEL]],3,2)</f>
        <v>31</v>
      </c>
      <c r="F257" s="1" t="str">
        <f>MID(pesele[[#This Row],[PESEL]],6,2)</f>
        <v>90</v>
      </c>
      <c r="G257" s="7">
        <f>MID(pesele[[#This Row],[PESEL]],7,2)/1</f>
        <v>6</v>
      </c>
      <c r="H257" s="1" t="str">
        <f>IF(MOD(MID(pesele[[#This Row],[PESEL]],10,1),2)=0,"k","m")</f>
        <v>k</v>
      </c>
      <c r="I257" s="1">
        <f>IF(pesele[[#This Row],[plec]]="k",IF(RIGHT(pesele[[#This Row],[Imie]],1)="a",0,1),0)</f>
        <v>0</v>
      </c>
      <c r="J257" s="1" t="str">
        <f>pesele[[#This Row],[Nazwisko]]&amp;pesele[[#This Row],[Imie]]</f>
        <v>HarrisNina</v>
      </c>
      <c r="K257" s="1">
        <f>COUNTIF(pesele[nameid],pesele[[#This Row],[nameid]])-1</f>
        <v>0</v>
      </c>
    </row>
    <row r="258" spans="1:11" x14ac:dyDescent="0.25">
      <c r="A258" s="1" t="s">
        <v>601</v>
      </c>
      <c r="B258" s="1" t="s">
        <v>602</v>
      </c>
      <c r="C258" s="1" t="s">
        <v>137</v>
      </c>
      <c r="D258" s="1">
        <f>MID(pesele[[#This Row],[PESEL]],1,2)+1900</f>
        <v>1909</v>
      </c>
      <c r="E258" s="1" t="str">
        <f>MID(pesele[[#This Row],[PESEL]],3,2)</f>
        <v>31</v>
      </c>
      <c r="F258" s="1" t="str">
        <f>MID(pesele[[#This Row],[PESEL]],6,2)</f>
        <v>90</v>
      </c>
      <c r="G258" s="7">
        <f>MID(pesele[[#This Row],[PESEL]],7,2)/1</f>
        <v>6</v>
      </c>
      <c r="H258" s="1" t="str">
        <f>IF(MOD(MID(pesele[[#This Row],[PESEL]],10,1),2)=0,"k","m")</f>
        <v>k</v>
      </c>
      <c r="I258" s="1">
        <f>IF(pesele[[#This Row],[plec]]="k",IF(RIGHT(pesele[[#This Row],[Imie]],1)="a",0,1),0)</f>
        <v>0</v>
      </c>
      <c r="J258" s="1" t="str">
        <f>pesele[[#This Row],[Nazwisko]]&amp;pesele[[#This Row],[Imie]]</f>
        <v>KoszuckaMarika</v>
      </c>
      <c r="K258" s="1">
        <f>COUNTIF(pesele[nameid],pesele[[#This Row],[nameid]])-1</f>
        <v>0</v>
      </c>
    </row>
    <row r="259" spans="1:11" x14ac:dyDescent="0.25">
      <c r="A259" s="1" t="s">
        <v>641</v>
      </c>
      <c r="B259" s="1" t="s">
        <v>642</v>
      </c>
      <c r="C259" s="1" t="s">
        <v>485</v>
      </c>
      <c r="D259" s="1">
        <f>MID(pesele[[#This Row],[PESEL]],1,2)+1900</f>
        <v>1909</v>
      </c>
      <c r="E259" s="1" t="str">
        <f>MID(pesele[[#This Row],[PESEL]],3,2)</f>
        <v>31</v>
      </c>
      <c r="F259" s="1" t="str">
        <f>MID(pesele[[#This Row],[PESEL]],6,2)</f>
        <v>70</v>
      </c>
      <c r="G259" s="7">
        <f>MID(pesele[[#This Row],[PESEL]],7,2)/1</f>
        <v>6</v>
      </c>
      <c r="H259" s="1" t="str">
        <f>IF(MOD(MID(pesele[[#This Row],[PESEL]],10,1),2)=0,"k","m")</f>
        <v>m</v>
      </c>
      <c r="I259" s="1">
        <f>IF(pesele[[#This Row],[plec]]="k",IF(RIGHT(pesele[[#This Row],[Imie]],1)="a",0,1),0)</f>
        <v>0</v>
      </c>
      <c r="J259" s="1" t="str">
        <f>pesele[[#This Row],[Nazwisko]]&amp;pesele[[#This Row],[Imie]]</f>
        <v>ZawizlakAdam</v>
      </c>
      <c r="K259" s="1">
        <f>COUNTIF(pesele[nameid],pesele[[#This Row],[nameid]])-1</f>
        <v>0</v>
      </c>
    </row>
    <row r="260" spans="1:11" x14ac:dyDescent="0.25">
      <c r="A260" s="1" t="s">
        <v>645</v>
      </c>
      <c r="B260" s="1" t="s">
        <v>646</v>
      </c>
      <c r="C260" s="1" t="s">
        <v>345</v>
      </c>
      <c r="D260" s="1">
        <f>MID(pesele[[#This Row],[PESEL]],1,2)+1900</f>
        <v>1909</v>
      </c>
      <c r="E260" s="1" t="str">
        <f>MID(pesele[[#This Row],[PESEL]],3,2)</f>
        <v>31</v>
      </c>
      <c r="F260" s="1" t="str">
        <f>MID(pesele[[#This Row],[PESEL]],6,2)</f>
        <v>80</v>
      </c>
      <c r="G260" s="7">
        <f>MID(pesele[[#This Row],[PESEL]],7,2)/1</f>
        <v>6</v>
      </c>
      <c r="H260" s="1" t="str">
        <f>IF(MOD(MID(pesele[[#This Row],[PESEL]],10,1),2)=0,"k","m")</f>
        <v>k</v>
      </c>
      <c r="I260" s="1">
        <f>IF(pesele[[#This Row],[plec]]="k",IF(RIGHT(pesele[[#This Row],[Imie]],1)="a",0,1),0)</f>
        <v>0</v>
      </c>
      <c r="J260" s="1" t="str">
        <f>pesele[[#This Row],[Nazwisko]]&amp;pesele[[#This Row],[Imie]]</f>
        <v>KielbowiczMilena</v>
      </c>
      <c r="K260" s="1">
        <f>COUNTIF(pesele[nameid],pesele[[#This Row],[nameid]])-1</f>
        <v>0</v>
      </c>
    </row>
    <row r="261" spans="1:11" x14ac:dyDescent="0.25">
      <c r="A261" s="1" t="s">
        <v>662</v>
      </c>
      <c r="B261" s="1" t="s">
        <v>663</v>
      </c>
      <c r="C261" s="1" t="s">
        <v>323</v>
      </c>
      <c r="D261" s="1">
        <f>MID(pesele[[#This Row],[PESEL]],1,2)+1900</f>
        <v>1909</v>
      </c>
      <c r="E261" s="1" t="str">
        <f>MID(pesele[[#This Row],[PESEL]],3,2)</f>
        <v>31</v>
      </c>
      <c r="F261" s="1" t="str">
        <f>MID(pesele[[#This Row],[PESEL]],6,2)</f>
        <v>10</v>
      </c>
      <c r="G261" s="7">
        <f>MID(pesele[[#This Row],[PESEL]],7,2)/1</f>
        <v>6</v>
      </c>
      <c r="H261" s="1" t="str">
        <f>IF(MOD(MID(pesele[[#This Row],[PESEL]],10,1),2)=0,"k","m")</f>
        <v>k</v>
      </c>
      <c r="I261" s="1">
        <f>IF(pesele[[#This Row],[plec]]="k",IF(RIGHT(pesele[[#This Row],[Imie]],1)="a",0,1),0)</f>
        <v>0</v>
      </c>
      <c r="J261" s="1" t="str">
        <f>pesele[[#This Row],[Nazwisko]]&amp;pesele[[#This Row],[Imie]]</f>
        <v>ZacharskaAleksandra</v>
      </c>
      <c r="K261" s="1">
        <f>COUNTIF(pesele[nameid],pesele[[#This Row],[nameid]])-1</f>
        <v>0</v>
      </c>
    </row>
    <row r="262" spans="1:11" x14ac:dyDescent="0.25">
      <c r="A262" s="1" t="s">
        <v>752</v>
      </c>
      <c r="B262" s="1" t="s">
        <v>753</v>
      </c>
      <c r="C262" s="1" t="s">
        <v>754</v>
      </c>
      <c r="D262" s="1">
        <f>MID(pesele[[#This Row],[PESEL]],1,2)+1900</f>
        <v>1909</v>
      </c>
      <c r="E262" s="1" t="str">
        <f>MID(pesele[[#This Row],[PESEL]],3,2)</f>
        <v>32</v>
      </c>
      <c r="F262" s="1" t="str">
        <f>MID(pesele[[#This Row],[PESEL]],6,2)</f>
        <v>70</v>
      </c>
      <c r="G262" s="7">
        <f>MID(pesele[[#This Row],[PESEL]],7,2)/1</f>
        <v>6</v>
      </c>
      <c r="H262" s="1" t="str">
        <f>IF(MOD(MID(pesele[[#This Row],[PESEL]],10,1),2)=0,"k","m")</f>
        <v>m</v>
      </c>
      <c r="I262" s="1">
        <f>IF(pesele[[#This Row],[plec]]="k",IF(RIGHT(pesele[[#This Row],[Imie]],1)="a",0,1),0)</f>
        <v>0</v>
      </c>
      <c r="J262" s="1" t="str">
        <f>pesele[[#This Row],[Nazwisko]]&amp;pesele[[#This Row],[Imie]]</f>
        <v>SwinianskiCyprian</v>
      </c>
      <c r="K262" s="1">
        <f>COUNTIF(pesele[nameid],pesele[[#This Row],[nameid]])-1</f>
        <v>0</v>
      </c>
    </row>
    <row r="263" spans="1:11" x14ac:dyDescent="0.25">
      <c r="A263" s="1" t="s">
        <v>770</v>
      </c>
      <c r="B263" s="1" t="s">
        <v>757</v>
      </c>
      <c r="C263" s="1" t="s">
        <v>108</v>
      </c>
      <c r="D263" s="1">
        <f>MID(pesele[[#This Row],[PESEL]],1,2)+1900</f>
        <v>1909</v>
      </c>
      <c r="E263" s="1" t="str">
        <f>MID(pesele[[#This Row],[PESEL]],3,2)</f>
        <v>32</v>
      </c>
      <c r="F263" s="1" t="str">
        <f>MID(pesele[[#This Row],[PESEL]],6,2)</f>
        <v>10</v>
      </c>
      <c r="G263" s="7">
        <f>MID(pesele[[#This Row],[PESEL]],7,2)/1</f>
        <v>6</v>
      </c>
      <c r="H263" s="1" t="str">
        <f>IF(MOD(MID(pesele[[#This Row],[PESEL]],10,1),2)=0,"k","m")</f>
        <v>m</v>
      </c>
      <c r="I263" s="1">
        <f>IF(pesele[[#This Row],[plec]]="k",IF(RIGHT(pesele[[#This Row],[Imie]],1)="a",0,1),0)</f>
        <v>0</v>
      </c>
      <c r="J263" s="1" t="str">
        <f>pesele[[#This Row],[Nazwisko]]&amp;pesele[[#This Row],[Imie]]</f>
        <v>KirwielMichal</v>
      </c>
      <c r="K263" s="1">
        <f>COUNTIF(pesele[nameid],pesele[[#This Row],[nameid]])-1</f>
        <v>0</v>
      </c>
    </row>
    <row r="264" spans="1:11" x14ac:dyDescent="0.25">
      <c r="A264" s="1" t="s">
        <v>771</v>
      </c>
      <c r="B264" s="1" t="s">
        <v>772</v>
      </c>
      <c r="C264" s="1" t="s">
        <v>485</v>
      </c>
      <c r="D264" s="1">
        <f>MID(pesele[[#This Row],[PESEL]],1,2)+1900</f>
        <v>1909</v>
      </c>
      <c r="E264" s="1" t="str">
        <f>MID(pesele[[#This Row],[PESEL]],3,2)</f>
        <v>32</v>
      </c>
      <c r="F264" s="1" t="str">
        <f>MID(pesele[[#This Row],[PESEL]],6,2)</f>
        <v>10</v>
      </c>
      <c r="G264" s="7">
        <f>MID(pesele[[#This Row],[PESEL]],7,2)/1</f>
        <v>6</v>
      </c>
      <c r="H264" s="1" t="str">
        <f>IF(MOD(MID(pesele[[#This Row],[PESEL]],10,1),2)=0,"k","m")</f>
        <v>m</v>
      </c>
      <c r="I264" s="1">
        <f>IF(pesele[[#This Row],[plec]]="k",IF(RIGHT(pesele[[#This Row],[Imie]],1)="a",0,1),0)</f>
        <v>0</v>
      </c>
      <c r="J264" s="1" t="str">
        <f>pesele[[#This Row],[Nazwisko]]&amp;pesele[[#This Row],[Imie]]</f>
        <v>ZegaAdam</v>
      </c>
      <c r="K264" s="1">
        <f>COUNTIF(pesele[nameid],pesele[[#This Row],[nameid]])-1</f>
        <v>0</v>
      </c>
    </row>
    <row r="265" spans="1:11" x14ac:dyDescent="0.25">
      <c r="A265" s="1" t="s">
        <v>779</v>
      </c>
      <c r="B265" s="1" t="s">
        <v>780</v>
      </c>
      <c r="C265" s="1" t="s">
        <v>111</v>
      </c>
      <c r="D265" s="1">
        <f>MID(pesele[[#This Row],[PESEL]],1,2)+1900</f>
        <v>1909</v>
      </c>
      <c r="E265" s="1" t="str">
        <f>MID(pesele[[#This Row],[PESEL]],3,2)</f>
        <v>32</v>
      </c>
      <c r="F265" s="1" t="str">
        <f>MID(pesele[[#This Row],[PESEL]],6,2)</f>
        <v>30</v>
      </c>
      <c r="G265" s="7">
        <f>MID(pesele[[#This Row],[PESEL]],7,2)/1</f>
        <v>6</v>
      </c>
      <c r="H265" s="1" t="str">
        <f>IF(MOD(MID(pesele[[#This Row],[PESEL]],10,1),2)=0,"k","m")</f>
        <v>k</v>
      </c>
      <c r="I265" s="1">
        <f>IF(pesele[[#This Row],[plec]]="k",IF(RIGHT(pesele[[#This Row],[Imie]],1)="a",0,1),0)</f>
        <v>0</v>
      </c>
      <c r="J265" s="1" t="str">
        <f>pesele[[#This Row],[Nazwisko]]&amp;pesele[[#This Row],[Imie]]</f>
        <v>WymyslowskaAlicja</v>
      </c>
      <c r="K265" s="1">
        <f>COUNTIF(pesele[nameid],pesele[[#This Row],[nameid]])-1</f>
        <v>0</v>
      </c>
    </row>
    <row r="266" spans="1:11" x14ac:dyDescent="0.25">
      <c r="A266" s="1" t="s">
        <v>842</v>
      </c>
      <c r="B266" s="1" t="s">
        <v>843</v>
      </c>
      <c r="C266" s="1" t="s">
        <v>841</v>
      </c>
      <c r="D266" s="1">
        <f>MID(pesele[[#This Row],[PESEL]],1,2)+1900</f>
        <v>1953</v>
      </c>
      <c r="E266" s="1" t="str">
        <f>MID(pesele[[#This Row],[PESEL]],3,2)</f>
        <v>08</v>
      </c>
      <c r="F266" s="1" t="str">
        <f>MID(pesele[[#This Row],[PESEL]],6,2)</f>
        <v>80</v>
      </c>
      <c r="G266" s="7">
        <f>MID(pesele[[#This Row],[PESEL]],7,2)/1</f>
        <v>6</v>
      </c>
      <c r="H266" s="1" t="str">
        <f>IF(MOD(MID(pesele[[#This Row],[PESEL]],10,1),2)=0,"k","m")</f>
        <v>m</v>
      </c>
      <c r="I266" s="1">
        <f>IF(pesele[[#This Row],[plec]]="k",IF(RIGHT(pesele[[#This Row],[Imie]],1)="a",0,1),0)</f>
        <v>0</v>
      </c>
      <c r="J266" s="1" t="str">
        <f>pesele[[#This Row],[Nazwisko]]&amp;pesele[[#This Row],[Imie]]</f>
        <v>WasilewskiBartlomiej</v>
      </c>
      <c r="K266" s="1">
        <f>COUNTIF(pesele[nameid],pesele[[#This Row],[nameid]])-1</f>
        <v>0</v>
      </c>
    </row>
    <row r="267" spans="1:11" x14ac:dyDescent="0.25">
      <c r="A267" s="1" t="s">
        <v>851</v>
      </c>
      <c r="B267" s="1" t="s">
        <v>852</v>
      </c>
      <c r="C267" s="1" t="s">
        <v>121</v>
      </c>
      <c r="D267" s="1">
        <f>MID(pesele[[#This Row],[PESEL]],1,2)+1900</f>
        <v>1955</v>
      </c>
      <c r="E267" s="1" t="str">
        <f>MID(pesele[[#This Row],[PESEL]],3,2)</f>
        <v>11</v>
      </c>
      <c r="F267" s="1" t="str">
        <f>MID(pesele[[#This Row],[PESEL]],6,2)</f>
        <v>90</v>
      </c>
      <c r="G267" s="7">
        <f>MID(pesele[[#This Row],[PESEL]],7,2)/1</f>
        <v>6</v>
      </c>
      <c r="H267" s="1" t="str">
        <f>IF(MOD(MID(pesele[[#This Row],[PESEL]],10,1),2)=0,"k","m")</f>
        <v>m</v>
      </c>
      <c r="I267" s="1">
        <f>IF(pesele[[#This Row],[plec]]="k",IF(RIGHT(pesele[[#This Row],[Imie]],1)="a",0,1),0)</f>
        <v>0</v>
      </c>
      <c r="J267" s="1" t="str">
        <f>pesele[[#This Row],[Nazwisko]]&amp;pesele[[#This Row],[Imie]]</f>
        <v>PettkaJan</v>
      </c>
      <c r="K267" s="1">
        <f>COUNTIF(pesele[nameid],pesele[[#This Row],[nameid]])-1</f>
        <v>0</v>
      </c>
    </row>
    <row r="268" spans="1:11" x14ac:dyDescent="0.25">
      <c r="A268" s="1" t="s">
        <v>967</v>
      </c>
      <c r="B268" s="1" t="s">
        <v>968</v>
      </c>
      <c r="C268" s="1" t="s">
        <v>73</v>
      </c>
      <c r="D268" s="1">
        <f>MID(pesele[[#This Row],[PESEL]],1,2)+1900</f>
        <v>1975</v>
      </c>
      <c r="E268" s="1" t="str">
        <f>MID(pesele[[#This Row],[PESEL]],3,2)</f>
        <v>03</v>
      </c>
      <c r="F268" s="1" t="str">
        <f>MID(pesele[[#This Row],[PESEL]],6,2)</f>
        <v>00</v>
      </c>
      <c r="G268" s="7">
        <f>MID(pesele[[#This Row],[PESEL]],7,2)/1</f>
        <v>6</v>
      </c>
      <c r="H268" s="1" t="str">
        <f>IF(MOD(MID(pesele[[#This Row],[PESEL]],10,1),2)=0,"k","m")</f>
        <v>m</v>
      </c>
      <c r="I268" s="1">
        <f>IF(pesele[[#This Row],[plec]]="k",IF(RIGHT(pesele[[#This Row],[Imie]],1)="a",0,1),0)</f>
        <v>0</v>
      </c>
      <c r="J268" s="1" t="str">
        <f>pesele[[#This Row],[Nazwisko]]&amp;pesele[[#This Row],[Imie]]</f>
        <v>DuszotaPiotr</v>
      </c>
      <c r="K268" s="1">
        <f>COUNTIF(pesele[nameid],pesele[[#This Row],[nameid]])-1</f>
        <v>0</v>
      </c>
    </row>
    <row r="269" spans="1:11" x14ac:dyDescent="0.25">
      <c r="A269" s="1" t="s">
        <v>42</v>
      </c>
      <c r="B269" s="1" t="s">
        <v>43</v>
      </c>
      <c r="C269" s="1" t="s">
        <v>44</v>
      </c>
      <c r="D269" s="1">
        <f>MID(pesele[[#This Row],[PESEL]],1,2)+1900</f>
        <v>1908</v>
      </c>
      <c r="E269" s="1" t="str">
        <f>MID(pesele[[#This Row],[PESEL]],3,2)</f>
        <v>26</v>
      </c>
      <c r="F269" s="1" t="str">
        <f>MID(pesele[[#This Row],[PESEL]],6,2)</f>
        <v>30</v>
      </c>
      <c r="G269" s="7">
        <f>MID(pesele[[#This Row],[PESEL]],7,2)/1</f>
        <v>7</v>
      </c>
      <c r="H269" s="1" t="str">
        <f>IF(MOD(MID(pesele[[#This Row],[PESEL]],10,1),2)=0,"k","m")</f>
        <v>m</v>
      </c>
      <c r="I269" s="1">
        <f>IF(pesele[[#This Row],[plec]]="k",IF(RIGHT(pesele[[#This Row],[Imie]],1)="a",0,1),0)</f>
        <v>0</v>
      </c>
      <c r="J269" s="1" t="str">
        <f>pesele[[#This Row],[Nazwisko]]&amp;pesele[[#This Row],[Imie]]</f>
        <v>WolskiAleksander</v>
      </c>
      <c r="K269" s="1">
        <f>COUNTIF(pesele[nameid],pesele[[#This Row],[nameid]])-1</f>
        <v>0</v>
      </c>
    </row>
    <row r="270" spans="1:11" x14ac:dyDescent="0.25">
      <c r="A270" s="1" t="s">
        <v>54</v>
      </c>
      <c r="B270" s="1" t="s">
        <v>55</v>
      </c>
      <c r="C270" s="1" t="s">
        <v>56</v>
      </c>
      <c r="D270" s="1">
        <f>MID(pesele[[#This Row],[PESEL]],1,2)+1900</f>
        <v>1908</v>
      </c>
      <c r="E270" s="1" t="str">
        <f>MID(pesele[[#This Row],[PESEL]],3,2)</f>
        <v>27</v>
      </c>
      <c r="F270" s="1" t="str">
        <f>MID(pesele[[#This Row],[PESEL]],6,2)</f>
        <v>20</v>
      </c>
      <c r="G270" s="7">
        <f>MID(pesele[[#This Row],[PESEL]],7,2)/1</f>
        <v>7</v>
      </c>
      <c r="H270" s="1" t="str">
        <f>IF(MOD(MID(pesele[[#This Row],[PESEL]],10,1),2)=0,"k","m")</f>
        <v>k</v>
      </c>
      <c r="I270" s="1">
        <f>IF(pesele[[#This Row],[plec]]="k",IF(RIGHT(pesele[[#This Row],[Imie]],1)="a",0,1),0)</f>
        <v>0</v>
      </c>
      <c r="J270" s="1" t="str">
        <f>pesele[[#This Row],[Nazwisko]]&amp;pesele[[#This Row],[Imie]]</f>
        <v>WieczerzakAmelia</v>
      </c>
      <c r="K270" s="1">
        <f>COUNTIF(pesele[nameid],pesele[[#This Row],[nameid]])-1</f>
        <v>0</v>
      </c>
    </row>
    <row r="271" spans="1:11" x14ac:dyDescent="0.25">
      <c r="A271" s="1" t="s">
        <v>57</v>
      </c>
      <c r="B271" s="1" t="s">
        <v>58</v>
      </c>
      <c r="C271" s="1" t="s">
        <v>8</v>
      </c>
      <c r="D271" s="1">
        <f>MID(pesele[[#This Row],[PESEL]],1,2)+1900</f>
        <v>1908</v>
      </c>
      <c r="E271" s="1" t="str">
        <f>MID(pesele[[#This Row],[PESEL]],3,2)</f>
        <v>27</v>
      </c>
      <c r="F271" s="1" t="str">
        <f>MID(pesele[[#This Row],[PESEL]],6,2)</f>
        <v>20</v>
      </c>
      <c r="G271" s="7">
        <f>MID(pesele[[#This Row],[PESEL]],7,2)/1</f>
        <v>7</v>
      </c>
      <c r="H271" s="1" t="str">
        <f>IF(MOD(MID(pesele[[#This Row],[PESEL]],10,1),2)=0,"k","m")</f>
        <v>m</v>
      </c>
      <c r="I271" s="1">
        <f>IF(pesele[[#This Row],[plec]]="k",IF(RIGHT(pesele[[#This Row],[Imie]],1)="a",0,1),0)</f>
        <v>0</v>
      </c>
      <c r="J271" s="1" t="str">
        <f>pesele[[#This Row],[Nazwisko]]&amp;pesele[[#This Row],[Imie]]</f>
        <v>JakudczykNikodem</v>
      </c>
      <c r="K271" s="1">
        <f>COUNTIF(pesele[nameid],pesele[[#This Row],[nameid]])-1</f>
        <v>0</v>
      </c>
    </row>
    <row r="272" spans="1:11" x14ac:dyDescent="0.25">
      <c r="A272" s="1" t="s">
        <v>65</v>
      </c>
      <c r="B272" s="1" t="s">
        <v>66</v>
      </c>
      <c r="C272" s="1" t="s">
        <v>67</v>
      </c>
      <c r="D272" s="1">
        <f>MID(pesele[[#This Row],[PESEL]],1,2)+1900</f>
        <v>1908</v>
      </c>
      <c r="E272" s="1" t="str">
        <f>MID(pesele[[#This Row],[PESEL]],3,2)</f>
        <v>27</v>
      </c>
      <c r="F272" s="1" t="str">
        <f>MID(pesele[[#This Row],[PESEL]],6,2)</f>
        <v>80</v>
      </c>
      <c r="G272" s="7">
        <f>MID(pesele[[#This Row],[PESEL]],7,2)/1</f>
        <v>7</v>
      </c>
      <c r="H272" s="1" t="str">
        <f>IF(MOD(MID(pesele[[#This Row],[PESEL]],10,1),2)=0,"k","m")</f>
        <v>k</v>
      </c>
      <c r="I272" s="1">
        <f>IF(pesele[[#This Row],[plec]]="k",IF(RIGHT(pesele[[#This Row],[Imie]],1)="a",0,1),0)</f>
        <v>0</v>
      </c>
      <c r="J272" s="1" t="str">
        <f>pesele[[#This Row],[Nazwisko]]&amp;pesele[[#This Row],[Imie]]</f>
        <v>MajtasLucja</v>
      </c>
      <c r="K272" s="1">
        <f>COUNTIF(pesele[nameid],pesele[[#This Row],[nameid]])-1</f>
        <v>0</v>
      </c>
    </row>
    <row r="273" spans="1:11" x14ac:dyDescent="0.25">
      <c r="A273" s="1" t="s">
        <v>76</v>
      </c>
      <c r="B273" s="1" t="s">
        <v>77</v>
      </c>
      <c r="C273" s="1" t="s">
        <v>78</v>
      </c>
      <c r="D273" s="1">
        <f>MID(pesele[[#This Row],[PESEL]],1,2)+1900</f>
        <v>1908</v>
      </c>
      <c r="E273" s="1" t="str">
        <f>MID(pesele[[#This Row],[PESEL]],3,2)</f>
        <v>28</v>
      </c>
      <c r="F273" s="1" t="str">
        <f>MID(pesele[[#This Row],[PESEL]],6,2)</f>
        <v>70</v>
      </c>
      <c r="G273" s="7">
        <f>MID(pesele[[#This Row],[PESEL]],7,2)/1</f>
        <v>7</v>
      </c>
      <c r="H273" s="1" t="str">
        <f>IF(MOD(MID(pesele[[#This Row],[PESEL]],10,1),2)=0,"k","m")</f>
        <v>k</v>
      </c>
      <c r="I273" s="1">
        <f>IF(pesele[[#This Row],[plec]]="k",IF(RIGHT(pesele[[#This Row],[Imie]],1)="a",0,1),0)</f>
        <v>0</v>
      </c>
      <c r="J273" s="1" t="str">
        <f>pesele[[#This Row],[Nazwisko]]&amp;pesele[[#This Row],[Imie]]</f>
        <v>KossakowskaMartyna</v>
      </c>
      <c r="K273" s="1">
        <f>COUNTIF(pesele[nameid],pesele[[#This Row],[nameid]])-1</f>
        <v>0</v>
      </c>
    </row>
    <row r="274" spans="1:11" x14ac:dyDescent="0.25">
      <c r="A274" s="1" t="s">
        <v>84</v>
      </c>
      <c r="B274" s="1" t="s">
        <v>85</v>
      </c>
      <c r="C274" s="1" t="s">
        <v>86</v>
      </c>
      <c r="D274" s="1">
        <f>MID(pesele[[#This Row],[PESEL]],1,2)+1900</f>
        <v>1908</v>
      </c>
      <c r="E274" s="1" t="str">
        <f>MID(pesele[[#This Row],[PESEL]],3,2)</f>
        <v>28</v>
      </c>
      <c r="F274" s="1" t="str">
        <f>MID(pesele[[#This Row],[PESEL]],6,2)</f>
        <v>80</v>
      </c>
      <c r="G274" s="7">
        <f>MID(pesele[[#This Row],[PESEL]],7,2)/1</f>
        <v>7</v>
      </c>
      <c r="H274" s="1" t="str">
        <f>IF(MOD(MID(pesele[[#This Row],[PESEL]],10,1),2)=0,"k","m")</f>
        <v>k</v>
      </c>
      <c r="I274" s="1">
        <f>IF(pesele[[#This Row],[plec]]="k",IF(RIGHT(pesele[[#This Row],[Imie]],1)="a",0,1),0)</f>
        <v>0</v>
      </c>
      <c r="J274" s="1" t="str">
        <f>pesele[[#This Row],[Nazwisko]]&amp;pesele[[#This Row],[Imie]]</f>
        <v>ArauczZuzanna</v>
      </c>
      <c r="K274" s="1">
        <f>COUNTIF(pesele[nameid],pesele[[#This Row],[nameid]])-1</f>
        <v>0</v>
      </c>
    </row>
    <row r="275" spans="1:11" x14ac:dyDescent="0.25">
      <c r="A275" s="1" t="s">
        <v>117</v>
      </c>
      <c r="B275" s="1" t="s">
        <v>118</v>
      </c>
      <c r="C275" s="1" t="s">
        <v>73</v>
      </c>
      <c r="D275" s="1">
        <f>MID(pesele[[#This Row],[PESEL]],1,2)+1900</f>
        <v>1908</v>
      </c>
      <c r="E275" s="1" t="str">
        <f>MID(pesele[[#This Row],[PESEL]],3,2)</f>
        <v>29</v>
      </c>
      <c r="F275" s="1" t="str">
        <f>MID(pesele[[#This Row],[PESEL]],6,2)</f>
        <v>50</v>
      </c>
      <c r="G275" s="7">
        <f>MID(pesele[[#This Row],[PESEL]],7,2)/1</f>
        <v>7</v>
      </c>
      <c r="H275" s="1" t="str">
        <f>IF(MOD(MID(pesele[[#This Row],[PESEL]],10,1),2)=0,"k","m")</f>
        <v>m</v>
      </c>
      <c r="I275" s="1">
        <f>IF(pesele[[#This Row],[plec]]="k",IF(RIGHT(pesele[[#This Row],[Imie]],1)="a",0,1),0)</f>
        <v>0</v>
      </c>
      <c r="J275" s="1" t="str">
        <f>pesele[[#This Row],[Nazwisko]]&amp;pesele[[#This Row],[Imie]]</f>
        <v>FilbrandtPiotr</v>
      </c>
      <c r="K275" s="1">
        <f>COUNTIF(pesele[nameid],pesele[[#This Row],[nameid]])-1</f>
        <v>0</v>
      </c>
    </row>
    <row r="276" spans="1:11" x14ac:dyDescent="0.25">
      <c r="A276" s="1" t="s">
        <v>119</v>
      </c>
      <c r="B276" s="1" t="s">
        <v>120</v>
      </c>
      <c r="C276" s="1" t="s">
        <v>121</v>
      </c>
      <c r="D276" s="1">
        <f>MID(pesele[[#This Row],[PESEL]],1,2)+1900</f>
        <v>1908</v>
      </c>
      <c r="E276" s="1" t="str">
        <f>MID(pesele[[#This Row],[PESEL]],3,2)</f>
        <v>29</v>
      </c>
      <c r="F276" s="1" t="str">
        <f>MID(pesele[[#This Row],[PESEL]],6,2)</f>
        <v>50</v>
      </c>
      <c r="G276" s="7">
        <f>MID(pesele[[#This Row],[PESEL]],7,2)/1</f>
        <v>7</v>
      </c>
      <c r="H276" s="1" t="str">
        <f>IF(MOD(MID(pesele[[#This Row],[PESEL]],10,1),2)=0,"k","m")</f>
        <v>m</v>
      </c>
      <c r="I276" s="1">
        <f>IF(pesele[[#This Row],[plec]]="k",IF(RIGHT(pesele[[#This Row],[Imie]],1)="a",0,1),0)</f>
        <v>0</v>
      </c>
      <c r="J276" s="1" t="str">
        <f>pesele[[#This Row],[Nazwisko]]&amp;pesele[[#This Row],[Imie]]</f>
        <v>FormelaJan</v>
      </c>
      <c r="K276" s="1">
        <f>COUNTIF(pesele[nameid],pesele[[#This Row],[nameid]])-1</f>
        <v>0</v>
      </c>
    </row>
    <row r="277" spans="1:11" x14ac:dyDescent="0.25">
      <c r="A277" s="1" t="s">
        <v>170</v>
      </c>
      <c r="B277" s="1" t="s">
        <v>171</v>
      </c>
      <c r="C277" s="1" t="s">
        <v>172</v>
      </c>
      <c r="D277" s="1">
        <f>MID(pesele[[#This Row],[PESEL]],1,2)+1900</f>
        <v>1908</v>
      </c>
      <c r="E277" s="1" t="str">
        <f>MID(pesele[[#This Row],[PESEL]],3,2)</f>
        <v>31</v>
      </c>
      <c r="F277" s="1" t="str">
        <f>MID(pesele[[#This Row],[PESEL]],6,2)</f>
        <v>10</v>
      </c>
      <c r="G277" s="7">
        <f>MID(pesele[[#This Row],[PESEL]],7,2)/1</f>
        <v>7</v>
      </c>
      <c r="H277" s="1" t="str">
        <f>IF(MOD(MID(pesele[[#This Row],[PESEL]],10,1),2)=0,"k","m")</f>
        <v>k</v>
      </c>
      <c r="I277" s="1">
        <f>IF(pesele[[#This Row],[plec]]="k",IF(RIGHT(pesele[[#This Row],[Imie]],1)="a",0,1),0)</f>
        <v>0</v>
      </c>
      <c r="J277" s="1" t="str">
        <f>pesele[[#This Row],[Nazwisko]]&amp;pesele[[#This Row],[Imie]]</f>
        <v>NowakLatika</v>
      </c>
      <c r="K277" s="1">
        <f>COUNTIF(pesele[nameid],pesele[[#This Row],[nameid]])-1</f>
        <v>0</v>
      </c>
    </row>
    <row r="278" spans="1:11" x14ac:dyDescent="0.25">
      <c r="A278" s="1" t="s">
        <v>180</v>
      </c>
      <c r="B278" s="1" t="s">
        <v>181</v>
      </c>
      <c r="C278" s="1" t="s">
        <v>182</v>
      </c>
      <c r="D278" s="1">
        <f>MID(pesele[[#This Row],[PESEL]],1,2)+1900</f>
        <v>1908</v>
      </c>
      <c r="E278" s="1" t="str">
        <f>MID(pesele[[#This Row],[PESEL]],3,2)</f>
        <v>31</v>
      </c>
      <c r="F278" s="1" t="str">
        <f>MID(pesele[[#This Row],[PESEL]],6,2)</f>
        <v>90</v>
      </c>
      <c r="G278" s="7">
        <f>MID(pesele[[#This Row],[PESEL]],7,2)/1</f>
        <v>7</v>
      </c>
      <c r="H278" s="1" t="str">
        <f>IF(MOD(MID(pesele[[#This Row],[PESEL]],10,1),2)=0,"k","m")</f>
        <v>k</v>
      </c>
      <c r="I278" s="1">
        <f>IF(pesele[[#This Row],[plec]]="k",IF(RIGHT(pesele[[#This Row],[Imie]],1)="a",0,1),0)</f>
        <v>0</v>
      </c>
      <c r="J278" s="1" t="str">
        <f>pesele[[#This Row],[Nazwisko]]&amp;pesele[[#This Row],[Imie]]</f>
        <v>GlasmannPaula</v>
      </c>
      <c r="K278" s="1">
        <f>COUNTIF(pesele[nameid],pesele[[#This Row],[nameid]])-1</f>
        <v>0</v>
      </c>
    </row>
    <row r="279" spans="1:11" x14ac:dyDescent="0.25">
      <c r="A279" s="1" t="s">
        <v>183</v>
      </c>
      <c r="B279" s="1" t="s">
        <v>184</v>
      </c>
      <c r="C279" s="1" t="s">
        <v>53</v>
      </c>
      <c r="D279" s="1">
        <f>MID(pesele[[#This Row],[PESEL]],1,2)+1900</f>
        <v>1908</v>
      </c>
      <c r="E279" s="1" t="str">
        <f>MID(pesele[[#This Row],[PESEL]],3,2)</f>
        <v>31</v>
      </c>
      <c r="F279" s="1" t="str">
        <f>MID(pesele[[#This Row],[PESEL]],6,2)</f>
        <v>00</v>
      </c>
      <c r="G279" s="7">
        <f>MID(pesele[[#This Row],[PESEL]],7,2)/1</f>
        <v>7</v>
      </c>
      <c r="H279" s="1" t="str">
        <f>IF(MOD(MID(pesele[[#This Row],[PESEL]],10,1),2)=0,"k","m")</f>
        <v>m</v>
      </c>
      <c r="I279" s="1">
        <f>IF(pesele[[#This Row],[plec]]="k",IF(RIGHT(pesele[[#This Row],[Imie]],1)="a",0,1),0)</f>
        <v>0</v>
      </c>
      <c r="J279" s="1" t="str">
        <f>pesele[[#This Row],[Nazwisko]]&amp;pesele[[#This Row],[Imie]]</f>
        <v>AniolWojciech</v>
      </c>
      <c r="K279" s="1">
        <f>COUNTIF(pesele[nameid],pesele[[#This Row],[nameid]])-1</f>
        <v>0</v>
      </c>
    </row>
    <row r="280" spans="1:11" x14ac:dyDescent="0.25">
      <c r="A280" s="1" t="s">
        <v>282</v>
      </c>
      <c r="B280" s="1" t="s">
        <v>283</v>
      </c>
      <c r="C280" s="1" t="s">
        <v>284</v>
      </c>
      <c r="D280" s="1">
        <f>MID(pesele[[#This Row],[PESEL]],1,2)+1900</f>
        <v>1909</v>
      </c>
      <c r="E280" s="1" t="str">
        <f>MID(pesele[[#This Row],[PESEL]],3,2)</f>
        <v>21</v>
      </c>
      <c r="F280" s="1" t="str">
        <f>MID(pesele[[#This Row],[PESEL]],6,2)</f>
        <v>50</v>
      </c>
      <c r="G280" s="7">
        <f>MID(pesele[[#This Row],[PESEL]],7,2)/1</f>
        <v>7</v>
      </c>
      <c r="H280" s="1" t="str">
        <f>IF(MOD(MID(pesele[[#This Row],[PESEL]],10,1),2)=0,"k","m")</f>
        <v>k</v>
      </c>
      <c r="I280" s="1">
        <f>IF(pesele[[#This Row],[plec]]="k",IF(RIGHT(pesele[[#This Row],[Imie]],1)="a",0,1),0)</f>
        <v>0</v>
      </c>
      <c r="J280" s="1" t="str">
        <f>pesele[[#This Row],[Nazwisko]]&amp;pesele[[#This Row],[Imie]]</f>
        <v>SzczuplinskaEmilia</v>
      </c>
      <c r="K280" s="1">
        <f>COUNTIF(pesele[nameid],pesele[[#This Row],[nameid]])-1</f>
        <v>0</v>
      </c>
    </row>
    <row r="281" spans="1:11" x14ac:dyDescent="0.25">
      <c r="A281" s="1" t="s">
        <v>285</v>
      </c>
      <c r="B281" s="1" t="s">
        <v>286</v>
      </c>
      <c r="C281" s="1" t="s">
        <v>287</v>
      </c>
      <c r="D281" s="1">
        <f>MID(pesele[[#This Row],[PESEL]],1,2)+1900</f>
        <v>1909</v>
      </c>
      <c r="E281" s="1" t="str">
        <f>MID(pesele[[#This Row],[PESEL]],3,2)</f>
        <v>21</v>
      </c>
      <c r="F281" s="1" t="str">
        <f>MID(pesele[[#This Row],[PESEL]],6,2)</f>
        <v>50</v>
      </c>
      <c r="G281" s="7">
        <f>MID(pesele[[#This Row],[PESEL]],7,2)/1</f>
        <v>7</v>
      </c>
      <c r="H281" s="1" t="str">
        <f>IF(MOD(MID(pesele[[#This Row],[PESEL]],10,1),2)=0,"k","m")</f>
        <v>m</v>
      </c>
      <c r="I281" s="1">
        <f>IF(pesele[[#This Row],[plec]]="k",IF(RIGHT(pesele[[#This Row],[Imie]],1)="a",0,1),0)</f>
        <v>0</v>
      </c>
      <c r="J281" s="1" t="str">
        <f>pesele[[#This Row],[Nazwisko]]&amp;pesele[[#This Row],[Imie]]</f>
        <v>SzubarczykDawid</v>
      </c>
      <c r="K281" s="1">
        <f>COUNTIF(pesele[nameid],pesele[[#This Row],[nameid]])-1</f>
        <v>0</v>
      </c>
    </row>
    <row r="282" spans="1:11" x14ac:dyDescent="0.25">
      <c r="A282" s="1" t="s">
        <v>288</v>
      </c>
      <c r="B282" s="1" t="s">
        <v>289</v>
      </c>
      <c r="C282" s="1" t="s">
        <v>17</v>
      </c>
      <c r="D282" s="1">
        <f>MID(pesele[[#This Row],[PESEL]],1,2)+1900</f>
        <v>1909</v>
      </c>
      <c r="E282" s="1" t="str">
        <f>MID(pesele[[#This Row],[PESEL]],3,2)</f>
        <v>21</v>
      </c>
      <c r="F282" s="1" t="str">
        <f>MID(pesele[[#This Row],[PESEL]],6,2)</f>
        <v>60</v>
      </c>
      <c r="G282" s="7">
        <f>MID(pesele[[#This Row],[PESEL]],7,2)/1</f>
        <v>7</v>
      </c>
      <c r="H282" s="1" t="str">
        <f>IF(MOD(MID(pesele[[#This Row],[PESEL]],10,1),2)=0,"k","m")</f>
        <v>m</v>
      </c>
      <c r="I282" s="1">
        <f>IF(pesele[[#This Row],[plec]]="k",IF(RIGHT(pesele[[#This Row],[Imie]],1)="a",0,1),0)</f>
        <v>0</v>
      </c>
      <c r="J282" s="1" t="str">
        <f>pesele[[#This Row],[Nazwisko]]&amp;pesele[[#This Row],[Imie]]</f>
        <v>KreftaMateusz</v>
      </c>
      <c r="K282" s="1">
        <f>COUNTIF(pesele[nameid],pesele[[#This Row],[nameid]])-1</f>
        <v>0</v>
      </c>
    </row>
    <row r="283" spans="1:11" x14ac:dyDescent="0.25">
      <c r="A283" s="1" t="s">
        <v>290</v>
      </c>
      <c r="B283" s="1" t="s">
        <v>291</v>
      </c>
      <c r="C283" s="1" t="s">
        <v>292</v>
      </c>
      <c r="D283" s="1">
        <f>MID(pesele[[#This Row],[PESEL]],1,2)+1900</f>
        <v>1909</v>
      </c>
      <c r="E283" s="1" t="str">
        <f>MID(pesele[[#This Row],[PESEL]],3,2)</f>
        <v>21</v>
      </c>
      <c r="F283" s="1" t="str">
        <f>MID(pesele[[#This Row],[PESEL]],6,2)</f>
        <v>60</v>
      </c>
      <c r="G283" s="7">
        <f>MID(pesele[[#This Row],[PESEL]],7,2)/1</f>
        <v>7</v>
      </c>
      <c r="H283" s="1" t="str">
        <f>IF(MOD(MID(pesele[[#This Row],[PESEL]],10,1),2)=0,"k","m")</f>
        <v>m</v>
      </c>
      <c r="I283" s="1">
        <f>IF(pesele[[#This Row],[plec]]="k",IF(RIGHT(pesele[[#This Row],[Imie]],1)="a",0,1),0)</f>
        <v>0</v>
      </c>
      <c r="J283" s="1" t="str">
        <f>pesele[[#This Row],[Nazwisko]]&amp;pesele[[#This Row],[Imie]]</f>
        <v>MalinowskiLukasz</v>
      </c>
      <c r="K283" s="1">
        <f>COUNTIF(pesele[nameid],pesele[[#This Row],[nameid]])-1</f>
        <v>0</v>
      </c>
    </row>
    <row r="284" spans="1:11" x14ac:dyDescent="0.25">
      <c r="A284" s="1" t="s">
        <v>396</v>
      </c>
      <c r="B284" s="1" t="s">
        <v>397</v>
      </c>
      <c r="C284" s="1" t="s">
        <v>393</v>
      </c>
      <c r="D284" s="1">
        <f>MID(pesele[[#This Row],[PESEL]],1,2)+1900</f>
        <v>1909</v>
      </c>
      <c r="E284" s="1" t="str">
        <f>MID(pesele[[#This Row],[PESEL]],3,2)</f>
        <v>21</v>
      </c>
      <c r="F284" s="1" t="str">
        <f>MID(pesele[[#This Row],[PESEL]],6,2)</f>
        <v>00</v>
      </c>
      <c r="G284" s="7">
        <f>MID(pesele[[#This Row],[PESEL]],7,2)/1</f>
        <v>7</v>
      </c>
      <c r="H284" s="1" t="str">
        <f>IF(MOD(MID(pesele[[#This Row],[PESEL]],10,1),2)=0,"k","m")</f>
        <v>k</v>
      </c>
      <c r="I284" s="1">
        <f>IF(pesele[[#This Row],[plec]]="k",IF(RIGHT(pesele[[#This Row],[Imie]],1)="a",0,1),0)</f>
        <v>0</v>
      </c>
      <c r="J284" s="1" t="str">
        <f>pesele[[#This Row],[Nazwisko]]&amp;pesele[[#This Row],[Imie]]</f>
        <v>StambuldzysHelena</v>
      </c>
      <c r="K284" s="1">
        <f>COUNTIF(pesele[nameid],pesele[[#This Row],[nameid]])-1</f>
        <v>0</v>
      </c>
    </row>
    <row r="285" spans="1:11" x14ac:dyDescent="0.25">
      <c r="A285" s="1" t="s">
        <v>403</v>
      </c>
      <c r="B285" s="1" t="s">
        <v>243</v>
      </c>
      <c r="C285" s="1" t="s">
        <v>404</v>
      </c>
      <c r="D285" s="1">
        <f>MID(pesele[[#This Row],[PESEL]],1,2)+1900</f>
        <v>1909</v>
      </c>
      <c r="E285" s="1" t="str">
        <f>MID(pesele[[#This Row],[PESEL]],3,2)</f>
        <v>22</v>
      </c>
      <c r="F285" s="1" t="str">
        <f>MID(pesele[[#This Row],[PESEL]],6,2)</f>
        <v>30</v>
      </c>
      <c r="G285" s="7">
        <f>MID(pesele[[#This Row],[PESEL]],7,2)/1</f>
        <v>7</v>
      </c>
      <c r="H285" s="1" t="str">
        <f>IF(MOD(MID(pesele[[#This Row],[PESEL]],10,1),2)=0,"k","m")</f>
        <v>k</v>
      </c>
      <c r="I285" s="1">
        <f>IF(pesele[[#This Row],[plec]]="k",IF(RIGHT(pesele[[#This Row],[Imie]],1)="a",0,1),0)</f>
        <v>0</v>
      </c>
      <c r="J285" s="1" t="str">
        <f>pesele[[#This Row],[Nazwisko]]&amp;pesele[[#This Row],[Imie]]</f>
        <v>CzechowskaWanda</v>
      </c>
      <c r="K285" s="1">
        <f>COUNTIF(pesele[nameid],pesele[[#This Row],[nameid]])-1</f>
        <v>0</v>
      </c>
    </row>
    <row r="286" spans="1:11" x14ac:dyDescent="0.25">
      <c r="A286" s="1" t="s">
        <v>476</v>
      </c>
      <c r="B286" s="1" t="s">
        <v>477</v>
      </c>
      <c r="C286" s="1" t="s">
        <v>379</v>
      </c>
      <c r="D286" s="1">
        <f>MID(pesele[[#This Row],[PESEL]],1,2)+1900</f>
        <v>1909</v>
      </c>
      <c r="E286" s="1" t="str">
        <f>MID(pesele[[#This Row],[PESEL]],3,2)</f>
        <v>29</v>
      </c>
      <c r="F286" s="1" t="str">
        <f>MID(pesele[[#This Row],[PESEL]],6,2)</f>
        <v>70</v>
      </c>
      <c r="G286" s="7">
        <f>MID(pesele[[#This Row],[PESEL]],7,2)/1</f>
        <v>7</v>
      </c>
      <c r="H286" s="1" t="str">
        <f>IF(MOD(MID(pesele[[#This Row],[PESEL]],10,1),2)=0,"k","m")</f>
        <v>m</v>
      </c>
      <c r="I286" s="1">
        <f>IF(pesele[[#This Row],[plec]]="k",IF(RIGHT(pesele[[#This Row],[Imie]],1)="a",0,1),0)</f>
        <v>0</v>
      </c>
      <c r="J286" s="1" t="str">
        <f>pesele[[#This Row],[Nazwisko]]&amp;pesele[[#This Row],[Imie]]</f>
        <v>PanowJulian</v>
      </c>
      <c r="K286" s="1">
        <f>COUNTIF(pesele[nameid],pesele[[#This Row],[nameid]])-1</f>
        <v>0</v>
      </c>
    </row>
    <row r="287" spans="1:11" x14ac:dyDescent="0.25">
      <c r="A287" s="1" t="s">
        <v>583</v>
      </c>
      <c r="B287" s="1" t="s">
        <v>584</v>
      </c>
      <c r="C287" s="1" t="s">
        <v>284</v>
      </c>
      <c r="D287" s="1">
        <f>MID(pesele[[#This Row],[PESEL]],1,2)+1900</f>
        <v>1909</v>
      </c>
      <c r="E287" s="1" t="str">
        <f>MID(pesele[[#This Row],[PESEL]],3,2)</f>
        <v>31</v>
      </c>
      <c r="F287" s="1" t="str">
        <f>MID(pesele[[#This Row],[PESEL]],6,2)</f>
        <v>40</v>
      </c>
      <c r="G287" s="7">
        <f>MID(pesele[[#This Row],[PESEL]],7,2)/1</f>
        <v>7</v>
      </c>
      <c r="H287" s="1" t="str">
        <f>IF(MOD(MID(pesele[[#This Row],[PESEL]],10,1),2)=0,"k","m")</f>
        <v>k</v>
      </c>
      <c r="I287" s="1">
        <f>IF(pesele[[#This Row],[plec]]="k",IF(RIGHT(pesele[[#This Row],[Imie]],1)="a",0,1),0)</f>
        <v>0</v>
      </c>
      <c r="J287" s="1" t="str">
        <f>pesele[[#This Row],[Nazwisko]]&amp;pesele[[#This Row],[Imie]]</f>
        <v>SymoszynEmilia</v>
      </c>
      <c r="K287" s="1">
        <f>COUNTIF(pesele[nameid],pesele[[#This Row],[nameid]])-1</f>
        <v>0</v>
      </c>
    </row>
    <row r="288" spans="1:11" x14ac:dyDescent="0.25">
      <c r="A288" s="1" t="s">
        <v>647</v>
      </c>
      <c r="B288" s="1" t="s">
        <v>648</v>
      </c>
      <c r="C288" s="1" t="s">
        <v>448</v>
      </c>
      <c r="D288" s="1">
        <f>MID(pesele[[#This Row],[PESEL]],1,2)+1900</f>
        <v>1909</v>
      </c>
      <c r="E288" s="1" t="str">
        <f>MID(pesele[[#This Row],[PESEL]],3,2)</f>
        <v>31</v>
      </c>
      <c r="F288" s="1" t="str">
        <f>MID(pesele[[#This Row],[PESEL]],6,2)</f>
        <v>90</v>
      </c>
      <c r="G288" s="7">
        <f>MID(pesele[[#This Row],[PESEL]],7,2)/1</f>
        <v>7</v>
      </c>
      <c r="H288" s="1" t="str">
        <f>IF(MOD(MID(pesele[[#This Row],[PESEL]],10,1),2)=0,"k","m")</f>
        <v>k</v>
      </c>
      <c r="I288" s="1">
        <f>IF(pesele[[#This Row],[plec]]="k",IF(RIGHT(pesele[[#This Row],[Imie]],1)="a",0,1),0)</f>
        <v>0</v>
      </c>
      <c r="J288" s="1" t="str">
        <f>pesele[[#This Row],[Nazwisko]]&amp;pesele[[#This Row],[Imie]]</f>
        <v>SteinhardtHanna</v>
      </c>
      <c r="K288" s="1">
        <f>COUNTIF(pesele[nameid],pesele[[#This Row],[nameid]])-1</f>
        <v>0</v>
      </c>
    </row>
    <row r="289" spans="1:11" x14ac:dyDescent="0.25">
      <c r="A289" s="1" t="s">
        <v>669</v>
      </c>
      <c r="B289" s="1" t="s">
        <v>670</v>
      </c>
      <c r="C289" s="1" t="s">
        <v>671</v>
      </c>
      <c r="D289" s="1">
        <f>MID(pesele[[#This Row],[PESEL]],1,2)+1900</f>
        <v>1909</v>
      </c>
      <c r="E289" s="1" t="str">
        <f>MID(pesele[[#This Row],[PESEL]],3,2)</f>
        <v>31</v>
      </c>
      <c r="F289" s="1" t="str">
        <f>MID(pesele[[#This Row],[PESEL]],6,2)</f>
        <v>30</v>
      </c>
      <c r="G289" s="7">
        <f>MID(pesele[[#This Row],[PESEL]],7,2)/1</f>
        <v>7</v>
      </c>
      <c r="H289" s="1" t="str">
        <f>IF(MOD(MID(pesele[[#This Row],[PESEL]],10,1),2)=0,"k","m")</f>
        <v>m</v>
      </c>
      <c r="I289" s="1">
        <f>IF(pesele[[#This Row],[plec]]="k",IF(RIGHT(pesele[[#This Row],[Imie]],1)="a",0,1),0)</f>
        <v>0</v>
      </c>
      <c r="J289" s="1" t="str">
        <f>pesele[[#This Row],[Nazwisko]]&amp;pesele[[#This Row],[Imie]]</f>
        <v>BudkowskiMarek</v>
      </c>
      <c r="K289" s="1">
        <f>COUNTIF(pesele[nameid],pesele[[#This Row],[nameid]])-1</f>
        <v>0</v>
      </c>
    </row>
    <row r="290" spans="1:11" x14ac:dyDescent="0.25">
      <c r="A290" s="1" t="s">
        <v>743</v>
      </c>
      <c r="B290" s="1" t="s">
        <v>744</v>
      </c>
      <c r="C290" s="1" t="s">
        <v>241</v>
      </c>
      <c r="D290" s="1">
        <f>MID(pesele[[#This Row],[PESEL]],1,2)+1900</f>
        <v>1909</v>
      </c>
      <c r="E290" s="1" t="str">
        <f>MID(pesele[[#This Row],[PESEL]],3,2)</f>
        <v>32</v>
      </c>
      <c r="F290" s="1" t="str">
        <f>MID(pesele[[#This Row],[PESEL]],6,2)</f>
        <v>40</v>
      </c>
      <c r="G290" s="7">
        <f>MID(pesele[[#This Row],[PESEL]],7,2)/1</f>
        <v>7</v>
      </c>
      <c r="H290" s="1" t="str">
        <f>IF(MOD(MID(pesele[[#This Row],[PESEL]],10,1),2)=0,"k","m")</f>
        <v>k</v>
      </c>
      <c r="I290" s="1">
        <f>IF(pesele[[#This Row],[plec]]="k",IF(RIGHT(pesele[[#This Row],[Imie]],1)="a",0,1),0)</f>
        <v>0</v>
      </c>
      <c r="J290" s="1" t="str">
        <f>pesele[[#This Row],[Nazwisko]]&amp;pesele[[#This Row],[Imie]]</f>
        <v>JaniczekNatalia</v>
      </c>
      <c r="K290" s="1">
        <f>COUNTIF(pesele[nameid],pesele[[#This Row],[nameid]])-1</f>
        <v>0</v>
      </c>
    </row>
    <row r="291" spans="1:11" x14ac:dyDescent="0.25">
      <c r="A291" s="1" t="s">
        <v>748</v>
      </c>
      <c r="B291" s="1" t="s">
        <v>749</v>
      </c>
      <c r="C291" s="1" t="s">
        <v>413</v>
      </c>
      <c r="D291" s="1">
        <f>MID(pesele[[#This Row],[PESEL]],1,2)+1900</f>
        <v>1909</v>
      </c>
      <c r="E291" s="1" t="str">
        <f>MID(pesele[[#This Row],[PESEL]],3,2)</f>
        <v>32</v>
      </c>
      <c r="F291" s="1" t="str">
        <f>MID(pesele[[#This Row],[PESEL]],6,2)</f>
        <v>60</v>
      </c>
      <c r="G291" s="7">
        <f>MID(pesele[[#This Row],[PESEL]],7,2)/1</f>
        <v>7</v>
      </c>
      <c r="H291" s="1" t="str">
        <f>IF(MOD(MID(pesele[[#This Row],[PESEL]],10,1),2)=0,"k","m")</f>
        <v>k</v>
      </c>
      <c r="I291" s="1">
        <f>IF(pesele[[#This Row],[plec]]="k",IF(RIGHT(pesele[[#This Row],[Imie]],1)="a",0,1),0)</f>
        <v>0</v>
      </c>
      <c r="J291" s="1" t="str">
        <f>pesele[[#This Row],[Nazwisko]]&amp;pesele[[#This Row],[Imie]]</f>
        <v>PajskKatarzyna</v>
      </c>
      <c r="K291" s="1">
        <f>COUNTIF(pesele[nameid],pesele[[#This Row],[nameid]])-1</f>
        <v>0</v>
      </c>
    </row>
    <row r="292" spans="1:11" x14ac:dyDescent="0.25">
      <c r="A292" s="1" t="s">
        <v>802</v>
      </c>
      <c r="B292" s="1" t="s">
        <v>803</v>
      </c>
      <c r="C292" s="1" t="s">
        <v>11</v>
      </c>
      <c r="D292" s="1">
        <f>MID(pesele[[#This Row],[PESEL]],1,2)+1900</f>
        <v>1909</v>
      </c>
      <c r="E292" s="1" t="str">
        <f>MID(pesele[[#This Row],[PESEL]],3,2)</f>
        <v>32</v>
      </c>
      <c r="F292" s="1" t="str">
        <f>MID(pesele[[#This Row],[PESEL]],6,2)</f>
        <v>90</v>
      </c>
      <c r="G292" s="7">
        <f>MID(pesele[[#This Row],[PESEL]],7,2)/1</f>
        <v>7</v>
      </c>
      <c r="H292" s="1" t="str">
        <f>IF(MOD(MID(pesele[[#This Row],[PESEL]],10,1),2)=0,"k","m")</f>
        <v>m</v>
      </c>
      <c r="I292" s="1">
        <f>IF(pesele[[#This Row],[plec]]="k",IF(RIGHT(pesele[[#This Row],[Imie]],1)="a",0,1),0)</f>
        <v>0</v>
      </c>
      <c r="J292" s="1" t="str">
        <f>pesele[[#This Row],[Nazwisko]]&amp;pesele[[#This Row],[Imie]]</f>
        <v>LademannMarcel</v>
      </c>
      <c r="K292" s="1">
        <f>COUNTIF(pesele[nameid],pesele[[#This Row],[nameid]])-1</f>
        <v>0</v>
      </c>
    </row>
    <row r="293" spans="1:11" x14ac:dyDescent="0.25">
      <c r="A293" s="1" t="s">
        <v>95</v>
      </c>
      <c r="B293" s="1" t="s">
        <v>96</v>
      </c>
      <c r="C293" s="1" t="s">
        <v>97</v>
      </c>
      <c r="D293" s="1">
        <f>MID(pesele[[#This Row],[PESEL]],1,2)+1900</f>
        <v>1908</v>
      </c>
      <c r="E293" s="1" t="str">
        <f>MID(pesele[[#This Row],[PESEL]],3,2)</f>
        <v>28</v>
      </c>
      <c r="F293" s="1" t="str">
        <f>MID(pesele[[#This Row],[PESEL]],6,2)</f>
        <v>10</v>
      </c>
      <c r="G293" s="7">
        <f>MID(pesele[[#This Row],[PESEL]],7,2)/1</f>
        <v>8</v>
      </c>
      <c r="H293" s="1" t="str">
        <f>IF(MOD(MID(pesele[[#This Row],[PESEL]],10,1),2)=0,"k","m")</f>
        <v>m</v>
      </c>
      <c r="I293" s="1">
        <f>IF(pesele[[#This Row],[plec]]="k",IF(RIGHT(pesele[[#This Row],[Imie]],1)="a",0,1),0)</f>
        <v>0</v>
      </c>
      <c r="J293" s="1" t="str">
        <f>pesele[[#This Row],[Nazwisko]]&amp;pesele[[#This Row],[Imie]]</f>
        <v>PawlakJerzy</v>
      </c>
      <c r="K293" s="1">
        <f>COUNTIF(pesele[nameid],pesele[[#This Row],[nameid]])-1</f>
        <v>0</v>
      </c>
    </row>
    <row r="294" spans="1:11" x14ac:dyDescent="0.25">
      <c r="A294" s="1" t="s">
        <v>167</v>
      </c>
      <c r="B294" s="1" t="s">
        <v>168</v>
      </c>
      <c r="C294" s="1" t="s">
        <v>169</v>
      </c>
      <c r="D294" s="1">
        <f>MID(pesele[[#This Row],[PESEL]],1,2)+1900</f>
        <v>1908</v>
      </c>
      <c r="E294" s="1" t="str">
        <f>MID(pesele[[#This Row],[PESEL]],3,2)</f>
        <v>31</v>
      </c>
      <c r="F294" s="1" t="str">
        <f>MID(pesele[[#This Row],[PESEL]],6,2)</f>
        <v>00</v>
      </c>
      <c r="G294" s="7">
        <f>MID(pesele[[#This Row],[PESEL]],7,2)/1</f>
        <v>8</v>
      </c>
      <c r="H294" s="1" t="str">
        <f>IF(MOD(MID(pesele[[#This Row],[PESEL]],10,1),2)=0,"k","m")</f>
        <v>m</v>
      </c>
      <c r="I294" s="1">
        <f>IF(pesele[[#This Row],[plec]]="k",IF(RIGHT(pesele[[#This Row],[Imie]],1)="a",0,1),0)</f>
        <v>0</v>
      </c>
      <c r="J294" s="1" t="str">
        <f>pesele[[#This Row],[Nazwisko]]&amp;pesele[[#This Row],[Imie]]</f>
        <v>WojcikAlan</v>
      </c>
      <c r="K294" s="1">
        <f>COUNTIF(pesele[nameid],pesele[[#This Row],[nameid]])-1</f>
        <v>0</v>
      </c>
    </row>
    <row r="295" spans="1:11" x14ac:dyDescent="0.25">
      <c r="A295" s="1" t="s">
        <v>220</v>
      </c>
      <c r="B295" s="1" t="s">
        <v>80</v>
      </c>
      <c r="C295" s="1" t="s">
        <v>17</v>
      </c>
      <c r="D295" s="1">
        <f>MID(pesele[[#This Row],[PESEL]],1,2)+1900</f>
        <v>1908</v>
      </c>
      <c r="E295" s="1" t="str">
        <f>MID(pesele[[#This Row],[PESEL]],3,2)</f>
        <v>32</v>
      </c>
      <c r="F295" s="1" t="str">
        <f>MID(pesele[[#This Row],[PESEL]],6,2)</f>
        <v>50</v>
      </c>
      <c r="G295" s="7">
        <f>MID(pesele[[#This Row],[PESEL]],7,2)/1</f>
        <v>8</v>
      </c>
      <c r="H295" s="1" t="str">
        <f>IF(MOD(MID(pesele[[#This Row],[PESEL]],10,1),2)=0,"k","m")</f>
        <v>m</v>
      </c>
      <c r="I295" s="1">
        <f>IF(pesele[[#This Row],[plec]]="k",IF(RIGHT(pesele[[#This Row],[Imie]],1)="a",0,1),0)</f>
        <v>0</v>
      </c>
      <c r="J295" s="1" t="str">
        <f>pesele[[#This Row],[Nazwisko]]&amp;pesele[[#This Row],[Imie]]</f>
        <v>KordaMateusz</v>
      </c>
      <c r="K295" s="1">
        <f>COUNTIF(pesele[nameid],pesele[[#This Row],[nameid]])-1</f>
        <v>0</v>
      </c>
    </row>
    <row r="296" spans="1:11" x14ac:dyDescent="0.25">
      <c r="A296" s="1" t="s">
        <v>305</v>
      </c>
      <c r="B296" s="1" t="s">
        <v>306</v>
      </c>
      <c r="C296" s="1" t="s">
        <v>92</v>
      </c>
      <c r="D296" s="1">
        <f>MID(pesele[[#This Row],[PESEL]],1,2)+1900</f>
        <v>1909</v>
      </c>
      <c r="E296" s="1" t="str">
        <f>MID(pesele[[#This Row],[PESEL]],3,2)</f>
        <v>21</v>
      </c>
      <c r="F296" s="1" t="str">
        <f>MID(pesele[[#This Row],[PESEL]],6,2)</f>
        <v>90</v>
      </c>
      <c r="G296" s="7">
        <f>MID(pesele[[#This Row],[PESEL]],7,2)/1</f>
        <v>8</v>
      </c>
      <c r="H296" s="1" t="str">
        <f>IF(MOD(MID(pesele[[#This Row],[PESEL]],10,1),2)=0,"k","m")</f>
        <v>m</v>
      </c>
      <c r="I296" s="1">
        <f>IF(pesele[[#This Row],[plec]]="k",IF(RIGHT(pesele[[#This Row],[Imie]],1)="a",0,1),0)</f>
        <v>0</v>
      </c>
      <c r="J296" s="1" t="str">
        <f>pesele[[#This Row],[Nazwisko]]&amp;pesele[[#This Row],[Imie]]</f>
        <v>RybienikIgor</v>
      </c>
      <c r="K296" s="1">
        <f>COUNTIF(pesele[nameid],pesele[[#This Row],[nameid]])-1</f>
        <v>0</v>
      </c>
    </row>
    <row r="297" spans="1:11" x14ac:dyDescent="0.25">
      <c r="A297" s="1" t="s">
        <v>372</v>
      </c>
      <c r="B297" s="1" t="s">
        <v>373</v>
      </c>
      <c r="C297" s="1" t="s">
        <v>166</v>
      </c>
      <c r="D297" s="1">
        <f>MID(pesele[[#This Row],[PESEL]],1,2)+1900</f>
        <v>1909</v>
      </c>
      <c r="E297" s="1" t="str">
        <f>MID(pesele[[#This Row],[PESEL]],3,2)</f>
        <v>21</v>
      </c>
      <c r="F297" s="1" t="str">
        <f>MID(pesele[[#This Row],[PESEL]],6,2)</f>
        <v>90</v>
      </c>
      <c r="G297" s="7">
        <f>MID(pesele[[#This Row],[PESEL]],7,2)/1</f>
        <v>8</v>
      </c>
      <c r="H297" s="1" t="str">
        <f>IF(MOD(MID(pesele[[#This Row],[PESEL]],10,1),2)=0,"k","m")</f>
        <v>m</v>
      </c>
      <c r="I297" s="1">
        <f>IF(pesele[[#This Row],[plec]]="k",IF(RIGHT(pesele[[#This Row],[Imie]],1)="a",0,1),0)</f>
        <v>0</v>
      </c>
      <c r="J297" s="1" t="str">
        <f>pesele[[#This Row],[Nazwisko]]&amp;pesele[[#This Row],[Imie]]</f>
        <v>RohdeJakub</v>
      </c>
      <c r="K297" s="1">
        <f>COUNTIF(pesele[nameid],pesele[[#This Row],[nameid]])-1</f>
        <v>0</v>
      </c>
    </row>
    <row r="298" spans="1:11" x14ac:dyDescent="0.25">
      <c r="A298" s="1" t="s">
        <v>446</v>
      </c>
      <c r="B298" s="1" t="s">
        <v>447</v>
      </c>
      <c r="C298" s="1" t="s">
        <v>448</v>
      </c>
      <c r="D298" s="1">
        <f>MID(pesele[[#This Row],[PESEL]],1,2)+1900</f>
        <v>1909</v>
      </c>
      <c r="E298" s="1" t="str">
        <f>MID(pesele[[#This Row],[PESEL]],3,2)</f>
        <v>22</v>
      </c>
      <c r="F298" s="1" t="str">
        <f>MID(pesele[[#This Row],[PESEL]],6,2)</f>
        <v>60</v>
      </c>
      <c r="G298" s="7">
        <f>MID(pesele[[#This Row],[PESEL]],7,2)/1</f>
        <v>8</v>
      </c>
      <c r="H298" s="1" t="str">
        <f>IF(MOD(MID(pesele[[#This Row],[PESEL]],10,1),2)=0,"k","m")</f>
        <v>k</v>
      </c>
      <c r="I298" s="1">
        <f>IF(pesele[[#This Row],[plec]]="k",IF(RIGHT(pesele[[#This Row],[Imie]],1)="a",0,1),0)</f>
        <v>0</v>
      </c>
      <c r="J298" s="1" t="str">
        <f>pesele[[#This Row],[Nazwisko]]&amp;pesele[[#This Row],[Imie]]</f>
        <v>StawirejHanna</v>
      </c>
      <c r="K298" s="1">
        <f>COUNTIF(pesele[nameid],pesele[[#This Row],[nameid]])-1</f>
        <v>0</v>
      </c>
    </row>
    <row r="299" spans="1:11" x14ac:dyDescent="0.25">
      <c r="A299" s="1" t="s">
        <v>455</v>
      </c>
      <c r="B299" s="1" t="s">
        <v>456</v>
      </c>
      <c r="C299" s="1" t="s">
        <v>457</v>
      </c>
      <c r="D299" s="1">
        <f>MID(pesele[[#This Row],[PESEL]],1,2)+1900</f>
        <v>1909</v>
      </c>
      <c r="E299" s="1" t="str">
        <f>MID(pesele[[#This Row],[PESEL]],3,2)</f>
        <v>29</v>
      </c>
      <c r="F299" s="1" t="str">
        <f>MID(pesele[[#This Row],[PESEL]],6,2)</f>
        <v>00</v>
      </c>
      <c r="G299" s="7">
        <f>MID(pesele[[#This Row],[PESEL]],7,2)/1</f>
        <v>8</v>
      </c>
      <c r="H299" s="1" t="str">
        <f>IF(MOD(MID(pesele[[#This Row],[PESEL]],10,1),2)=0,"k","m")</f>
        <v>m</v>
      </c>
      <c r="I299" s="1">
        <f>IF(pesele[[#This Row],[plec]]="k",IF(RIGHT(pesele[[#This Row],[Imie]],1)="a",0,1),0)</f>
        <v>0</v>
      </c>
      <c r="J299" s="1" t="str">
        <f>pesele[[#This Row],[Nazwisko]]&amp;pesele[[#This Row],[Imie]]</f>
        <v>JaniakNico</v>
      </c>
      <c r="K299" s="1">
        <f>COUNTIF(pesele[nameid],pesele[[#This Row],[nameid]])-1</f>
        <v>0</v>
      </c>
    </row>
    <row r="300" spans="1:11" x14ac:dyDescent="0.25">
      <c r="A300" s="1" t="s">
        <v>493</v>
      </c>
      <c r="B300" s="1" t="s">
        <v>494</v>
      </c>
      <c r="C300" s="1" t="s">
        <v>376</v>
      </c>
      <c r="D300" s="1">
        <f>MID(pesele[[#This Row],[PESEL]],1,2)+1900</f>
        <v>1909</v>
      </c>
      <c r="E300" s="1" t="str">
        <f>MID(pesele[[#This Row],[PESEL]],3,2)</f>
        <v>30</v>
      </c>
      <c r="F300" s="1" t="str">
        <f>MID(pesele[[#This Row],[PESEL]],6,2)</f>
        <v>60</v>
      </c>
      <c r="G300" s="7">
        <f>MID(pesele[[#This Row],[PESEL]],7,2)/1</f>
        <v>8</v>
      </c>
      <c r="H300" s="1" t="str">
        <f>IF(MOD(MID(pesele[[#This Row],[PESEL]],10,1),2)=0,"k","m")</f>
        <v>m</v>
      </c>
      <c r="I300" s="1">
        <f>IF(pesele[[#This Row],[plec]]="k",IF(RIGHT(pesele[[#This Row],[Imie]],1)="a",0,1),0)</f>
        <v>0</v>
      </c>
      <c r="J300" s="1" t="str">
        <f>pesele[[#This Row],[Nazwisko]]&amp;pesele[[#This Row],[Imie]]</f>
        <v>SnarskiFranciszek</v>
      </c>
      <c r="K300" s="1">
        <f>COUNTIF(pesele[nameid],pesele[[#This Row],[nameid]])-1</f>
        <v>0</v>
      </c>
    </row>
    <row r="301" spans="1:11" x14ac:dyDescent="0.25">
      <c r="A301" s="1" t="s">
        <v>527</v>
      </c>
      <c r="B301" s="1" t="s">
        <v>528</v>
      </c>
      <c r="C301" s="1" t="s">
        <v>340</v>
      </c>
      <c r="D301" s="1">
        <f>MID(pesele[[#This Row],[PESEL]],1,2)+1900</f>
        <v>1909</v>
      </c>
      <c r="E301" s="1" t="str">
        <f>MID(pesele[[#This Row],[PESEL]],3,2)</f>
        <v>30</v>
      </c>
      <c r="F301" s="1" t="str">
        <f>MID(pesele[[#This Row],[PESEL]],6,2)</f>
        <v>30</v>
      </c>
      <c r="G301" s="7">
        <f>MID(pesele[[#This Row],[PESEL]],7,2)/1</f>
        <v>8</v>
      </c>
      <c r="H301" s="1" t="str">
        <f>IF(MOD(MID(pesele[[#This Row],[PESEL]],10,1),2)=0,"k","m")</f>
        <v>k</v>
      </c>
      <c r="I301" s="1">
        <f>IF(pesele[[#This Row],[plec]]="k",IF(RIGHT(pesele[[#This Row],[Imie]],1)="a",0,1),0)</f>
        <v>0</v>
      </c>
      <c r="J301" s="1" t="str">
        <f>pesele[[#This Row],[Nazwisko]]&amp;pesele[[#This Row],[Imie]]</f>
        <v>TarnackaAntonina</v>
      </c>
      <c r="K301" s="1">
        <f>COUNTIF(pesele[nameid],pesele[[#This Row],[nameid]])-1</f>
        <v>0</v>
      </c>
    </row>
    <row r="302" spans="1:11" x14ac:dyDescent="0.25">
      <c r="A302" s="1" t="s">
        <v>571</v>
      </c>
      <c r="B302" s="1" t="s">
        <v>572</v>
      </c>
      <c r="C302" s="1" t="s">
        <v>275</v>
      </c>
      <c r="D302" s="1">
        <f>MID(pesele[[#This Row],[PESEL]],1,2)+1900</f>
        <v>1909</v>
      </c>
      <c r="E302" s="1" t="str">
        <f>MID(pesele[[#This Row],[PESEL]],3,2)</f>
        <v>31</v>
      </c>
      <c r="F302" s="1" t="str">
        <f>MID(pesele[[#This Row],[PESEL]],6,2)</f>
        <v>20</v>
      </c>
      <c r="G302" s="7">
        <f>MID(pesele[[#This Row],[PESEL]],7,2)/1</f>
        <v>8</v>
      </c>
      <c r="H302" s="1" t="str">
        <f>IF(MOD(MID(pesele[[#This Row],[PESEL]],10,1),2)=0,"k","m")</f>
        <v>k</v>
      </c>
      <c r="I302" s="1">
        <f>IF(pesele[[#This Row],[plec]]="k",IF(RIGHT(pesele[[#This Row],[Imie]],1)="a",0,1),0)</f>
        <v>0</v>
      </c>
      <c r="J302" s="1" t="str">
        <f>pesele[[#This Row],[Nazwisko]]&amp;pesele[[#This Row],[Imie]]</f>
        <v>KlausMichalina</v>
      </c>
      <c r="K302" s="1">
        <f>COUNTIF(pesele[nameid],pesele[[#This Row],[nameid]])-1</f>
        <v>0</v>
      </c>
    </row>
    <row r="303" spans="1:11" x14ac:dyDescent="0.25">
      <c r="A303" s="1" t="s">
        <v>573</v>
      </c>
      <c r="B303" s="1" t="s">
        <v>574</v>
      </c>
      <c r="C303" s="1" t="s">
        <v>108</v>
      </c>
      <c r="D303" s="1">
        <f>MID(pesele[[#This Row],[PESEL]],1,2)+1900</f>
        <v>1909</v>
      </c>
      <c r="E303" s="1" t="str">
        <f>MID(pesele[[#This Row],[PESEL]],3,2)</f>
        <v>31</v>
      </c>
      <c r="F303" s="1" t="str">
        <f>MID(pesele[[#This Row],[PESEL]],6,2)</f>
        <v>20</v>
      </c>
      <c r="G303" s="7">
        <f>MID(pesele[[#This Row],[PESEL]],7,2)/1</f>
        <v>8</v>
      </c>
      <c r="H303" s="1" t="str">
        <f>IF(MOD(MID(pesele[[#This Row],[PESEL]],10,1),2)=0,"k","m")</f>
        <v>m</v>
      </c>
      <c r="I303" s="1">
        <f>IF(pesele[[#This Row],[plec]]="k",IF(RIGHT(pesele[[#This Row],[Imie]],1)="a",0,1),0)</f>
        <v>0</v>
      </c>
      <c r="J303" s="1" t="str">
        <f>pesele[[#This Row],[Nazwisko]]&amp;pesele[[#This Row],[Imie]]</f>
        <v>KirykMichal</v>
      </c>
      <c r="K303" s="1">
        <f>COUNTIF(pesele[nameid],pesele[[#This Row],[nameid]])-1</f>
        <v>0</v>
      </c>
    </row>
    <row r="304" spans="1:11" x14ac:dyDescent="0.25">
      <c r="A304" s="1" t="s">
        <v>585</v>
      </c>
      <c r="B304" s="1" t="s">
        <v>586</v>
      </c>
      <c r="C304" s="1" t="s">
        <v>47</v>
      </c>
      <c r="D304" s="1">
        <f>MID(pesele[[#This Row],[PESEL]],1,2)+1900</f>
        <v>1909</v>
      </c>
      <c r="E304" s="1" t="str">
        <f>MID(pesele[[#This Row],[PESEL]],3,2)</f>
        <v>31</v>
      </c>
      <c r="F304" s="1" t="str">
        <f>MID(pesele[[#This Row],[PESEL]],6,2)</f>
        <v>40</v>
      </c>
      <c r="G304" s="7">
        <f>MID(pesele[[#This Row],[PESEL]],7,2)/1</f>
        <v>8</v>
      </c>
      <c r="H304" s="1" t="str">
        <f>IF(MOD(MID(pesele[[#This Row],[PESEL]],10,1),2)=0,"k","m")</f>
        <v>m</v>
      </c>
      <c r="I304" s="1">
        <f>IF(pesele[[#This Row],[plec]]="k",IF(RIGHT(pesele[[#This Row],[Imie]],1)="a",0,1),0)</f>
        <v>0</v>
      </c>
      <c r="J304" s="1" t="str">
        <f>pesele[[#This Row],[Nazwisko]]&amp;pesele[[#This Row],[Imie]]</f>
        <v>CieslikSzymon</v>
      </c>
      <c r="K304" s="1">
        <f>COUNTIF(pesele[nameid],pesele[[#This Row],[nameid]])-1</f>
        <v>0</v>
      </c>
    </row>
    <row r="305" spans="1:11" x14ac:dyDescent="0.25">
      <c r="A305" s="1" t="s">
        <v>628</v>
      </c>
      <c r="B305" s="1" t="s">
        <v>629</v>
      </c>
      <c r="C305" s="1" t="s">
        <v>630</v>
      </c>
      <c r="D305" s="1">
        <f>MID(pesele[[#This Row],[PESEL]],1,2)+1900</f>
        <v>1909</v>
      </c>
      <c r="E305" s="1" t="str">
        <f>MID(pesele[[#This Row],[PESEL]],3,2)</f>
        <v>31</v>
      </c>
      <c r="F305" s="1" t="str">
        <f>MID(pesele[[#This Row],[PESEL]],6,2)</f>
        <v>30</v>
      </c>
      <c r="G305" s="7">
        <f>MID(pesele[[#This Row],[PESEL]],7,2)/1</f>
        <v>8</v>
      </c>
      <c r="H305" s="1" t="str">
        <f>IF(MOD(MID(pesele[[#This Row],[PESEL]],10,1),2)=0,"k","m")</f>
        <v>k</v>
      </c>
      <c r="I305" s="1">
        <f>IF(pesele[[#This Row],[plec]]="k",IF(RIGHT(pesele[[#This Row],[Imie]],1)="a",0,1),0)</f>
        <v>0</v>
      </c>
      <c r="J305" s="1" t="str">
        <f>pesele[[#This Row],[Nazwisko]]&amp;pesele[[#This Row],[Imie]]</f>
        <v>MarszalekLidia</v>
      </c>
      <c r="K305" s="1">
        <f>COUNTIF(pesele[nameid],pesele[[#This Row],[nameid]])-1</f>
        <v>0</v>
      </c>
    </row>
    <row r="306" spans="1:11" x14ac:dyDescent="0.25">
      <c r="A306" s="1" t="s">
        <v>649</v>
      </c>
      <c r="B306" s="1" t="s">
        <v>650</v>
      </c>
      <c r="C306" s="1" t="s">
        <v>651</v>
      </c>
      <c r="D306" s="1">
        <f>MID(pesele[[#This Row],[PESEL]],1,2)+1900</f>
        <v>1909</v>
      </c>
      <c r="E306" s="1" t="str">
        <f>MID(pesele[[#This Row],[PESEL]],3,2)</f>
        <v>31</v>
      </c>
      <c r="F306" s="1" t="str">
        <f>MID(pesele[[#This Row],[PESEL]],6,2)</f>
        <v>90</v>
      </c>
      <c r="G306" s="7">
        <f>MID(pesele[[#This Row],[PESEL]],7,2)/1</f>
        <v>8</v>
      </c>
      <c r="H306" s="1" t="str">
        <f>IF(MOD(MID(pesele[[#This Row],[PESEL]],10,1),2)=0,"k","m")</f>
        <v>k</v>
      </c>
      <c r="I306" s="1">
        <f>IF(pesele[[#This Row],[plec]]="k",IF(RIGHT(pesele[[#This Row],[Imie]],1)="a",0,1),0)</f>
        <v>0</v>
      </c>
      <c r="J306" s="1" t="str">
        <f>pesele[[#This Row],[Nazwisko]]&amp;pesele[[#This Row],[Imie]]</f>
        <v>ForjaszRoxana</v>
      </c>
      <c r="K306" s="1">
        <f>COUNTIF(pesele[nameid],pesele[[#This Row],[nameid]])-1</f>
        <v>0</v>
      </c>
    </row>
    <row r="307" spans="1:11" x14ac:dyDescent="0.25">
      <c r="A307" s="1" t="s">
        <v>656</v>
      </c>
      <c r="B307" s="1" t="s">
        <v>657</v>
      </c>
      <c r="C307" s="1" t="s">
        <v>121</v>
      </c>
      <c r="D307" s="1">
        <f>MID(pesele[[#This Row],[PESEL]],1,2)+1900</f>
        <v>1909</v>
      </c>
      <c r="E307" s="1" t="str">
        <f>MID(pesele[[#This Row],[PESEL]],3,2)</f>
        <v>31</v>
      </c>
      <c r="F307" s="1" t="str">
        <f>MID(pesele[[#This Row],[PESEL]],6,2)</f>
        <v>00</v>
      </c>
      <c r="G307" s="7">
        <f>MID(pesele[[#This Row],[PESEL]],7,2)/1</f>
        <v>8</v>
      </c>
      <c r="H307" s="1" t="str">
        <f>IF(MOD(MID(pesele[[#This Row],[PESEL]],10,1),2)=0,"k","m")</f>
        <v>m</v>
      </c>
      <c r="I307" s="1">
        <f>IF(pesele[[#This Row],[plec]]="k",IF(RIGHT(pesele[[#This Row],[Imie]],1)="a",0,1),0)</f>
        <v>0</v>
      </c>
      <c r="J307" s="1" t="str">
        <f>pesele[[#This Row],[Nazwisko]]&amp;pesele[[#This Row],[Imie]]</f>
        <v>PengielJan</v>
      </c>
      <c r="K307" s="1">
        <f>COUNTIF(pesele[nameid],pesele[[#This Row],[nameid]])-1</f>
        <v>0</v>
      </c>
    </row>
    <row r="308" spans="1:11" x14ac:dyDescent="0.25">
      <c r="A308" s="1" t="s">
        <v>672</v>
      </c>
      <c r="B308" s="1" t="s">
        <v>673</v>
      </c>
      <c r="C308" s="1" t="s">
        <v>73</v>
      </c>
      <c r="D308" s="1">
        <f>MID(pesele[[#This Row],[PESEL]],1,2)+1900</f>
        <v>1909</v>
      </c>
      <c r="E308" s="1" t="str">
        <f>MID(pesele[[#This Row],[PESEL]],3,2)</f>
        <v>31</v>
      </c>
      <c r="F308" s="1" t="str">
        <f>MID(pesele[[#This Row],[PESEL]],6,2)</f>
        <v>40</v>
      </c>
      <c r="G308" s="7">
        <f>MID(pesele[[#This Row],[PESEL]],7,2)/1</f>
        <v>8</v>
      </c>
      <c r="H308" s="1" t="str">
        <f>IF(MOD(MID(pesele[[#This Row],[PESEL]],10,1),2)=0,"k","m")</f>
        <v>m</v>
      </c>
      <c r="I308" s="1">
        <f>IF(pesele[[#This Row],[plec]]="k",IF(RIGHT(pesele[[#This Row],[Imie]],1)="a",0,1),0)</f>
        <v>0</v>
      </c>
      <c r="J308" s="1" t="str">
        <f>pesele[[#This Row],[Nazwisko]]&amp;pesele[[#This Row],[Imie]]</f>
        <v>DulakPiotr</v>
      </c>
      <c r="K308" s="1">
        <f>COUNTIF(pesele[nameid],pesele[[#This Row],[nameid]])-1</f>
        <v>0</v>
      </c>
    </row>
    <row r="309" spans="1:11" x14ac:dyDescent="0.25">
      <c r="A309" s="1" t="s">
        <v>686</v>
      </c>
      <c r="B309" s="1" t="s">
        <v>687</v>
      </c>
      <c r="C309" s="1" t="s">
        <v>92</v>
      </c>
      <c r="D309" s="1">
        <f>MID(pesele[[#This Row],[PESEL]],1,2)+1900</f>
        <v>1909</v>
      </c>
      <c r="E309" s="1" t="str">
        <f>MID(pesele[[#This Row],[PESEL]],3,2)</f>
        <v>31</v>
      </c>
      <c r="F309" s="1" t="str">
        <f>MID(pesele[[#This Row],[PESEL]],6,2)</f>
        <v>80</v>
      </c>
      <c r="G309" s="7">
        <f>MID(pesele[[#This Row],[PESEL]],7,2)/1</f>
        <v>8</v>
      </c>
      <c r="H309" s="1" t="str">
        <f>IF(MOD(MID(pesele[[#This Row],[PESEL]],10,1),2)=0,"k","m")</f>
        <v>m</v>
      </c>
      <c r="I309" s="1">
        <f>IF(pesele[[#This Row],[plec]]="k",IF(RIGHT(pesele[[#This Row],[Imie]],1)="a",0,1),0)</f>
        <v>0</v>
      </c>
      <c r="J309" s="1" t="str">
        <f>pesele[[#This Row],[Nazwisko]]&amp;pesele[[#This Row],[Imie]]</f>
        <v>RysIgor</v>
      </c>
      <c r="K309" s="1">
        <f>COUNTIF(pesele[nameid],pesele[[#This Row],[nameid]])-1</f>
        <v>0</v>
      </c>
    </row>
    <row r="310" spans="1:11" x14ac:dyDescent="0.25">
      <c r="A310" s="1" t="s">
        <v>696</v>
      </c>
      <c r="B310" s="1" t="s">
        <v>697</v>
      </c>
      <c r="C310" s="1" t="s">
        <v>111</v>
      </c>
      <c r="D310" s="1">
        <f>MID(pesele[[#This Row],[PESEL]],1,2)+1900</f>
        <v>1909</v>
      </c>
      <c r="E310" s="1" t="str">
        <f>MID(pesele[[#This Row],[PESEL]],3,2)</f>
        <v>31</v>
      </c>
      <c r="F310" s="1" t="str">
        <f>MID(pesele[[#This Row],[PESEL]],6,2)</f>
        <v>00</v>
      </c>
      <c r="G310" s="7">
        <f>MID(pesele[[#This Row],[PESEL]],7,2)/1</f>
        <v>8</v>
      </c>
      <c r="H310" s="1" t="str">
        <f>IF(MOD(MID(pesele[[#This Row],[PESEL]],10,1),2)=0,"k","m")</f>
        <v>k</v>
      </c>
      <c r="I310" s="1">
        <f>IF(pesele[[#This Row],[plec]]="k",IF(RIGHT(pesele[[#This Row],[Imie]],1)="a",0,1),0)</f>
        <v>0</v>
      </c>
      <c r="J310" s="1" t="str">
        <f>pesele[[#This Row],[Nazwisko]]&amp;pesele[[#This Row],[Imie]]</f>
        <v>WronaAlicja</v>
      </c>
      <c r="K310" s="1">
        <f>COUNTIF(pesele[nameid],pesele[[#This Row],[nameid]])-1</f>
        <v>0</v>
      </c>
    </row>
    <row r="311" spans="1:11" x14ac:dyDescent="0.25">
      <c r="A311" s="1" t="s">
        <v>710</v>
      </c>
      <c r="B311" s="1" t="s">
        <v>711</v>
      </c>
      <c r="C311" s="1" t="s">
        <v>108</v>
      </c>
      <c r="D311" s="1">
        <f>MID(pesele[[#This Row],[PESEL]],1,2)+1900</f>
        <v>1909</v>
      </c>
      <c r="E311" s="1" t="str">
        <f>MID(pesele[[#This Row],[PESEL]],3,2)</f>
        <v>32</v>
      </c>
      <c r="F311" s="1" t="str">
        <f>MID(pesele[[#This Row],[PESEL]],6,2)</f>
        <v>40</v>
      </c>
      <c r="G311" s="7">
        <f>MID(pesele[[#This Row],[PESEL]],7,2)/1</f>
        <v>8</v>
      </c>
      <c r="H311" s="1" t="str">
        <f>IF(MOD(MID(pesele[[#This Row],[PESEL]],10,1),2)=0,"k","m")</f>
        <v>m</v>
      </c>
      <c r="I311" s="1">
        <f>IF(pesele[[#This Row],[plec]]="k",IF(RIGHT(pesele[[#This Row],[Imie]],1)="a",0,1),0)</f>
        <v>0</v>
      </c>
      <c r="J311" s="1" t="str">
        <f>pesele[[#This Row],[Nazwisko]]&amp;pesele[[#This Row],[Imie]]</f>
        <v>KisielaMichal</v>
      </c>
      <c r="K311" s="1">
        <f>COUNTIF(pesele[nameid],pesele[[#This Row],[nameid]])-1</f>
        <v>0</v>
      </c>
    </row>
    <row r="312" spans="1:11" x14ac:dyDescent="0.25">
      <c r="A312" s="1" t="s">
        <v>722</v>
      </c>
      <c r="B312" s="1" t="s">
        <v>723</v>
      </c>
      <c r="C312" s="1" t="s">
        <v>47</v>
      </c>
      <c r="D312" s="1">
        <f>MID(pesele[[#This Row],[PESEL]],1,2)+1900</f>
        <v>1909</v>
      </c>
      <c r="E312" s="1" t="str">
        <f>MID(pesele[[#This Row],[PESEL]],3,2)</f>
        <v>32</v>
      </c>
      <c r="F312" s="1" t="str">
        <f>MID(pesele[[#This Row],[PESEL]],6,2)</f>
        <v>00</v>
      </c>
      <c r="G312" s="7">
        <f>MID(pesele[[#This Row],[PESEL]],7,2)/1</f>
        <v>8</v>
      </c>
      <c r="H312" s="1" t="str">
        <f>IF(MOD(MID(pesele[[#This Row],[PESEL]],10,1),2)=0,"k","m")</f>
        <v>m</v>
      </c>
      <c r="I312" s="1">
        <f>IF(pesele[[#This Row],[plec]]="k",IF(RIGHT(pesele[[#This Row],[Imie]],1)="a",0,1),0)</f>
        <v>0</v>
      </c>
      <c r="J312" s="1" t="str">
        <f>pesele[[#This Row],[Nazwisko]]&amp;pesele[[#This Row],[Imie]]</f>
        <v>CzapiewskiSzymon</v>
      </c>
      <c r="K312" s="1">
        <f>COUNTIF(pesele[nameid],pesele[[#This Row],[nameid]])-1</f>
        <v>0</v>
      </c>
    </row>
    <row r="313" spans="1:11" x14ac:dyDescent="0.25">
      <c r="A313" s="1" t="s">
        <v>736</v>
      </c>
      <c r="B313" s="1" t="s">
        <v>685</v>
      </c>
      <c r="C313" s="1" t="s">
        <v>219</v>
      </c>
      <c r="D313" s="1">
        <f>MID(pesele[[#This Row],[PESEL]],1,2)+1900</f>
        <v>1909</v>
      </c>
      <c r="E313" s="1" t="str">
        <f>MID(pesele[[#This Row],[PESEL]],3,2)</f>
        <v>32</v>
      </c>
      <c r="F313" s="1" t="str">
        <f>MID(pesele[[#This Row],[PESEL]],6,2)</f>
        <v>20</v>
      </c>
      <c r="G313" s="7">
        <f>MID(pesele[[#This Row],[PESEL]],7,2)/1</f>
        <v>8</v>
      </c>
      <c r="H313" s="1" t="str">
        <f>IF(MOD(MID(pesele[[#This Row],[PESEL]],10,1),2)=0,"k","m")</f>
        <v>m</v>
      </c>
      <c r="I313" s="1">
        <f>IF(pesele[[#This Row],[plec]]="k",IF(RIGHT(pesele[[#This Row],[Imie]],1)="a",0,1),0)</f>
        <v>0</v>
      </c>
      <c r="J313" s="1" t="str">
        <f>pesele[[#This Row],[Nazwisko]]&amp;pesele[[#This Row],[Imie]]</f>
        <v>ZiolkowskiMariusz</v>
      </c>
      <c r="K313" s="1">
        <f>COUNTIF(pesele[nameid],pesele[[#This Row],[nameid]])-1</f>
        <v>0</v>
      </c>
    </row>
    <row r="314" spans="1:11" x14ac:dyDescent="0.25">
      <c r="A314" s="1" t="s">
        <v>888</v>
      </c>
      <c r="B314" s="1" t="s">
        <v>889</v>
      </c>
      <c r="C314" s="1" t="s">
        <v>359</v>
      </c>
      <c r="D314" s="1">
        <f>MID(pesele[[#This Row],[PESEL]],1,2)+1900</f>
        <v>1963</v>
      </c>
      <c r="E314" s="1" t="str">
        <f>MID(pesele[[#This Row],[PESEL]],3,2)</f>
        <v>09</v>
      </c>
      <c r="F314" s="1" t="str">
        <f>MID(pesele[[#This Row],[PESEL]],6,2)</f>
        <v>60</v>
      </c>
      <c r="G314" s="7">
        <f>MID(pesele[[#This Row],[PESEL]],7,2)/1</f>
        <v>8</v>
      </c>
      <c r="H314" s="1" t="str">
        <f>IF(MOD(MID(pesele[[#This Row],[PESEL]],10,1),2)=0,"k","m")</f>
        <v>k</v>
      </c>
      <c r="I314" s="1">
        <f>IF(pesele[[#This Row],[plec]]="k",IF(RIGHT(pesele[[#This Row],[Imie]],1)="a",0,1),0)</f>
        <v>0</v>
      </c>
      <c r="J314" s="1" t="str">
        <f>pesele[[#This Row],[Nazwisko]]&amp;pesele[[#This Row],[Imie]]</f>
        <v>KowalczukMaria</v>
      </c>
      <c r="K314" s="1">
        <f>COUNTIF(pesele[nameid],pesele[[#This Row],[nameid]])-1</f>
        <v>0</v>
      </c>
    </row>
    <row r="315" spans="1:11" x14ac:dyDescent="0.25">
      <c r="A315" s="1" t="s">
        <v>963</v>
      </c>
      <c r="B315" s="1" t="s">
        <v>964</v>
      </c>
      <c r="C315" s="1" t="s">
        <v>464</v>
      </c>
      <c r="D315" s="1">
        <f>MID(pesele[[#This Row],[PESEL]],1,2)+1900</f>
        <v>1974</v>
      </c>
      <c r="E315" s="1" t="str">
        <f>MID(pesele[[#This Row],[PESEL]],3,2)</f>
        <v>12</v>
      </c>
      <c r="F315" s="1" t="str">
        <f>MID(pesele[[#This Row],[PESEL]],6,2)</f>
        <v>10</v>
      </c>
      <c r="G315" s="7">
        <f>MID(pesele[[#This Row],[PESEL]],7,2)/1</f>
        <v>8</v>
      </c>
      <c r="H315" s="1" t="str">
        <f>IF(MOD(MID(pesele[[#This Row],[PESEL]],10,1),2)=0,"k","m")</f>
        <v>m</v>
      </c>
      <c r="I315" s="1">
        <f>IF(pesele[[#This Row],[plec]]="k",IF(RIGHT(pesele[[#This Row],[Imie]],1)="a",0,1),0)</f>
        <v>0</v>
      </c>
      <c r="J315" s="1" t="str">
        <f>pesele[[#This Row],[Nazwisko]]&amp;pesele[[#This Row],[Imie]]</f>
        <v>YuksekAdrian</v>
      </c>
      <c r="K315" s="1">
        <f>COUNTIF(pesele[nameid],pesele[[#This Row],[nameid]])-1</f>
        <v>0</v>
      </c>
    </row>
    <row r="316" spans="1:11" x14ac:dyDescent="0.25">
      <c r="A316" s="1" t="s">
        <v>1108</v>
      </c>
      <c r="B316" s="1" t="s">
        <v>586</v>
      </c>
      <c r="C316" s="1" t="s">
        <v>223</v>
      </c>
      <c r="D316" s="1">
        <f>MID(pesele[[#This Row],[PESEL]],1,2)+1900</f>
        <v>1989</v>
      </c>
      <c r="E316" s="1" t="str">
        <f>MID(pesele[[#This Row],[PESEL]],3,2)</f>
        <v>08</v>
      </c>
      <c r="F316" s="1" t="str">
        <f>MID(pesele[[#This Row],[PESEL]],6,2)</f>
        <v>60</v>
      </c>
      <c r="G316" s="7">
        <f>MID(pesele[[#This Row],[PESEL]],7,2)/1</f>
        <v>8</v>
      </c>
      <c r="H316" s="1" t="str">
        <f>IF(MOD(MID(pesele[[#This Row],[PESEL]],10,1),2)=0,"k","m")</f>
        <v>m</v>
      </c>
      <c r="I316" s="1">
        <f>IF(pesele[[#This Row],[plec]]="k",IF(RIGHT(pesele[[#This Row],[Imie]],1)="a",0,1),0)</f>
        <v>0</v>
      </c>
      <c r="J316" s="1" t="str">
        <f>pesele[[#This Row],[Nazwisko]]&amp;pesele[[#This Row],[Imie]]</f>
        <v>CieslikStanislaw</v>
      </c>
      <c r="K316" s="1">
        <f>COUNTIF(pesele[nameid],pesele[[#This Row],[nameid]])-1</f>
        <v>0</v>
      </c>
    </row>
    <row r="317" spans="1:11" x14ac:dyDescent="0.25">
      <c r="A317" s="1" t="s">
        <v>6</v>
      </c>
      <c r="B317" s="1" t="s">
        <v>7</v>
      </c>
      <c r="C317" s="1" t="s">
        <v>8</v>
      </c>
      <c r="D317" s="1">
        <f>MID(pesele[[#This Row],[PESEL]],1,2)+1900</f>
        <v>1908</v>
      </c>
      <c r="E317" s="1" t="str">
        <f>MID(pesele[[#This Row],[PESEL]],3,2)</f>
        <v>24</v>
      </c>
      <c r="F317" s="1" t="str">
        <f>MID(pesele[[#This Row],[PESEL]],6,2)</f>
        <v>80</v>
      </c>
      <c r="G317" s="7">
        <f>MID(pesele[[#This Row],[PESEL]],7,2)/1</f>
        <v>9</v>
      </c>
      <c r="H317" s="1" t="str">
        <f>IF(MOD(MID(pesele[[#This Row],[PESEL]],10,1),2)=0,"k","m")</f>
        <v>m</v>
      </c>
      <c r="I317" s="1">
        <f>IF(pesele[[#This Row],[plec]]="k",IF(RIGHT(pesele[[#This Row],[Imie]],1)="a",0,1),0)</f>
        <v>0</v>
      </c>
      <c r="J317" s="1" t="str">
        <f>pesele[[#This Row],[Nazwisko]]&amp;pesele[[#This Row],[Imie]]</f>
        <v>JablonskiNikodem</v>
      </c>
      <c r="K317" s="1">
        <f>COUNTIF(pesele[nameid],pesele[[#This Row],[nameid]])-1</f>
        <v>0</v>
      </c>
    </row>
    <row r="318" spans="1:11" x14ac:dyDescent="0.25">
      <c r="A318" s="1" t="s">
        <v>26</v>
      </c>
      <c r="B318" s="1" t="s">
        <v>27</v>
      </c>
      <c r="C318" s="1" t="s">
        <v>28</v>
      </c>
      <c r="D318" s="1">
        <f>MID(pesele[[#This Row],[PESEL]],1,2)+1900</f>
        <v>1908</v>
      </c>
      <c r="E318" s="1" t="str">
        <f>MID(pesele[[#This Row],[PESEL]],3,2)</f>
        <v>26</v>
      </c>
      <c r="F318" s="1" t="str">
        <f>MID(pesele[[#This Row],[PESEL]],6,2)</f>
        <v>00</v>
      </c>
      <c r="G318" s="7">
        <f>MID(pesele[[#This Row],[PESEL]],7,2)/1</f>
        <v>9</v>
      </c>
      <c r="H318" s="1" t="str">
        <f>IF(MOD(MID(pesele[[#This Row],[PESEL]],10,1),2)=0,"k","m")</f>
        <v>m</v>
      </c>
      <c r="I318" s="1">
        <f>IF(pesele[[#This Row],[plec]]="k",IF(RIGHT(pesele[[#This Row],[Imie]],1)="a",0,1),0)</f>
        <v>0</v>
      </c>
      <c r="J318" s="1" t="str">
        <f>pesele[[#This Row],[Nazwisko]]&amp;pesele[[#This Row],[Imie]]</f>
        <v>TomczykBruno</v>
      </c>
      <c r="K318" s="1">
        <f>COUNTIF(pesele[nameid],pesele[[#This Row],[nameid]])-1</f>
        <v>0</v>
      </c>
    </row>
    <row r="319" spans="1:11" x14ac:dyDescent="0.25">
      <c r="A319" s="1" t="s">
        <v>148</v>
      </c>
      <c r="B319" s="1" t="s">
        <v>149</v>
      </c>
      <c r="C319" s="1" t="s">
        <v>64</v>
      </c>
      <c r="D319" s="1">
        <f>MID(pesele[[#This Row],[PESEL]],1,2)+1900</f>
        <v>1908</v>
      </c>
      <c r="E319" s="1" t="str">
        <f>MID(pesele[[#This Row],[PESEL]],3,2)</f>
        <v>30</v>
      </c>
      <c r="F319" s="1" t="str">
        <f>MID(pesele[[#This Row],[PESEL]],6,2)</f>
        <v>70</v>
      </c>
      <c r="G319" s="7">
        <f>MID(pesele[[#This Row],[PESEL]],7,2)/1</f>
        <v>9</v>
      </c>
      <c r="H319" s="1" t="str">
        <f>IF(MOD(MID(pesele[[#This Row],[PESEL]],10,1),2)=0,"k","m")</f>
        <v>m</v>
      </c>
      <c r="I319" s="1">
        <f>IF(pesele[[#This Row],[plec]]="k",IF(RIGHT(pesele[[#This Row],[Imie]],1)="a",0,1),0)</f>
        <v>0</v>
      </c>
      <c r="J319" s="1" t="str">
        <f>pesele[[#This Row],[Nazwisko]]&amp;pesele[[#This Row],[Imie]]</f>
        <v>JozwiakMikolaj</v>
      </c>
      <c r="K319" s="1">
        <f>COUNTIF(pesele[nameid],pesele[[#This Row],[nameid]])-1</f>
        <v>0</v>
      </c>
    </row>
    <row r="320" spans="1:11" x14ac:dyDescent="0.25">
      <c r="A320" s="1" t="s">
        <v>209</v>
      </c>
      <c r="B320" s="1" t="s">
        <v>210</v>
      </c>
      <c r="C320" s="1" t="s">
        <v>211</v>
      </c>
      <c r="D320" s="1">
        <f>MID(pesele[[#This Row],[PESEL]],1,2)+1900</f>
        <v>1908</v>
      </c>
      <c r="E320" s="1" t="str">
        <f>MID(pesele[[#This Row],[PESEL]],3,2)</f>
        <v>32</v>
      </c>
      <c r="F320" s="1" t="str">
        <f>MID(pesele[[#This Row],[PESEL]],6,2)</f>
        <v>10</v>
      </c>
      <c r="G320" s="7">
        <f>MID(pesele[[#This Row],[PESEL]],7,2)/1</f>
        <v>9</v>
      </c>
      <c r="H320" s="1" t="str">
        <f>IF(MOD(MID(pesele[[#This Row],[PESEL]],10,1),2)=0,"k","m")</f>
        <v>k</v>
      </c>
      <c r="I320" s="1">
        <f>IF(pesele[[#This Row],[plec]]="k",IF(RIGHT(pesele[[#This Row],[Imie]],1)="a",0,1),0)</f>
        <v>0</v>
      </c>
      <c r="J320" s="1" t="str">
        <f>pesele[[#This Row],[Nazwisko]]&amp;pesele[[#This Row],[Imie]]</f>
        <v>FlorekSandra</v>
      </c>
      <c r="K320" s="1">
        <f>COUNTIF(pesele[nameid],pesele[[#This Row],[nameid]])-1</f>
        <v>0</v>
      </c>
    </row>
    <row r="321" spans="1:11" x14ac:dyDescent="0.25">
      <c r="A321" s="1" t="s">
        <v>244</v>
      </c>
      <c r="B321" s="1" t="s">
        <v>245</v>
      </c>
      <c r="C321" s="1" t="s">
        <v>246</v>
      </c>
      <c r="D321" s="1">
        <f>MID(pesele[[#This Row],[PESEL]],1,2)+1900</f>
        <v>1908</v>
      </c>
      <c r="E321" s="1" t="str">
        <f>MID(pesele[[#This Row],[PESEL]],3,2)</f>
        <v>32</v>
      </c>
      <c r="F321" s="1" t="str">
        <f>MID(pesele[[#This Row],[PESEL]],6,2)</f>
        <v>00</v>
      </c>
      <c r="G321" s="7">
        <f>MID(pesele[[#This Row],[PESEL]],7,2)/1</f>
        <v>9</v>
      </c>
      <c r="H321" s="1" t="str">
        <f>IF(MOD(MID(pesele[[#This Row],[PESEL]],10,1),2)=0,"k","m")</f>
        <v>m</v>
      </c>
      <c r="I321" s="1">
        <f>IF(pesele[[#This Row],[plec]]="k",IF(RIGHT(pesele[[#This Row],[Imie]],1)="a",0,1),0)</f>
        <v>0</v>
      </c>
      <c r="J321" s="1" t="str">
        <f>pesele[[#This Row],[Nazwisko]]&amp;pesele[[#This Row],[Imie]]</f>
        <v>DomanskiSebastian</v>
      </c>
      <c r="K321" s="1">
        <f>COUNTIF(pesele[nameid],pesele[[#This Row],[nameid]])-1</f>
        <v>0</v>
      </c>
    </row>
    <row r="322" spans="1:11" x14ac:dyDescent="0.25">
      <c r="A322" s="1" t="s">
        <v>270</v>
      </c>
      <c r="B322" s="1" t="s">
        <v>271</v>
      </c>
      <c r="C322" s="1" t="s">
        <v>272</v>
      </c>
      <c r="D322" s="1">
        <f>MID(pesele[[#This Row],[PESEL]],1,2)+1900</f>
        <v>1909</v>
      </c>
      <c r="E322" s="1" t="str">
        <f>MID(pesele[[#This Row],[PESEL]],3,2)</f>
        <v>21</v>
      </c>
      <c r="F322" s="1" t="str">
        <f>MID(pesele[[#This Row],[PESEL]],6,2)</f>
        <v>40</v>
      </c>
      <c r="G322" s="7">
        <f>MID(pesele[[#This Row],[PESEL]],7,2)/1</f>
        <v>9</v>
      </c>
      <c r="H322" s="1" t="str">
        <f>IF(MOD(MID(pesele[[#This Row],[PESEL]],10,1),2)=0,"k","m")</f>
        <v>k</v>
      </c>
      <c r="I322" s="1">
        <f>IF(pesele[[#This Row],[plec]]="k",IF(RIGHT(pesele[[#This Row],[Imie]],1)="a",0,1),0)</f>
        <v>0</v>
      </c>
      <c r="J322" s="1" t="str">
        <f>pesele[[#This Row],[Nazwisko]]&amp;pesele[[#This Row],[Imie]]</f>
        <v>KmiecikMalwina</v>
      </c>
      <c r="K322" s="1">
        <f>COUNTIF(pesele[nameid],pesele[[#This Row],[nameid]])-1</f>
        <v>0</v>
      </c>
    </row>
    <row r="323" spans="1:11" x14ac:dyDescent="0.25">
      <c r="A323" s="1" t="s">
        <v>374</v>
      </c>
      <c r="B323" s="1" t="s">
        <v>375</v>
      </c>
      <c r="C323" s="1" t="s">
        <v>376</v>
      </c>
      <c r="D323" s="1">
        <f>MID(pesele[[#This Row],[PESEL]],1,2)+1900</f>
        <v>1909</v>
      </c>
      <c r="E323" s="1" t="str">
        <f>MID(pesele[[#This Row],[PESEL]],3,2)</f>
        <v>21</v>
      </c>
      <c r="F323" s="1" t="str">
        <f>MID(pesele[[#This Row],[PESEL]],6,2)</f>
        <v>90</v>
      </c>
      <c r="G323" s="7">
        <f>MID(pesele[[#This Row],[PESEL]],7,2)/1</f>
        <v>9</v>
      </c>
      <c r="H323" s="1" t="str">
        <f>IF(MOD(MID(pesele[[#This Row],[PESEL]],10,1),2)=0,"k","m")</f>
        <v>m</v>
      </c>
      <c r="I323" s="1">
        <f>IF(pesele[[#This Row],[plec]]="k",IF(RIGHT(pesele[[#This Row],[Imie]],1)="a",0,1),0)</f>
        <v>0</v>
      </c>
      <c r="J323" s="1" t="str">
        <f>pesele[[#This Row],[Nazwisko]]&amp;pesele[[#This Row],[Imie]]</f>
        <v>SmoliniecFranciszek</v>
      </c>
      <c r="K323" s="1">
        <f>COUNTIF(pesele[nameid],pesele[[#This Row],[nameid]])-1</f>
        <v>0</v>
      </c>
    </row>
    <row r="324" spans="1:11" x14ac:dyDescent="0.25">
      <c r="A324" s="1" t="s">
        <v>385</v>
      </c>
      <c r="B324" s="1" t="s">
        <v>386</v>
      </c>
      <c r="C324" s="1" t="s">
        <v>214</v>
      </c>
      <c r="D324" s="1">
        <f>MID(pesele[[#This Row],[PESEL]],1,2)+1900</f>
        <v>1909</v>
      </c>
      <c r="E324" s="1" t="str">
        <f>MID(pesele[[#This Row],[PESEL]],3,2)</f>
        <v>21</v>
      </c>
      <c r="F324" s="1" t="str">
        <f>MID(pesele[[#This Row],[PESEL]],6,2)</f>
        <v>50</v>
      </c>
      <c r="G324" s="7">
        <f>MID(pesele[[#This Row],[PESEL]],7,2)/1</f>
        <v>9</v>
      </c>
      <c r="H324" s="1" t="str">
        <f>IF(MOD(MID(pesele[[#This Row],[PESEL]],10,1),2)=0,"k","m")</f>
        <v>k</v>
      </c>
      <c r="I324" s="1">
        <f>IF(pesele[[#This Row],[plec]]="k",IF(RIGHT(pesele[[#This Row],[Imie]],1)="a",0,1),0)</f>
        <v>0</v>
      </c>
      <c r="J324" s="1" t="str">
        <f>pesele[[#This Row],[Nazwisko]]&amp;pesele[[#This Row],[Imie]]</f>
        <v>KoczakowskaMarta</v>
      </c>
      <c r="K324" s="1">
        <f>COUNTIF(pesele[nameid],pesele[[#This Row],[nameid]])-1</f>
        <v>0</v>
      </c>
    </row>
    <row r="325" spans="1:11" x14ac:dyDescent="0.25">
      <c r="A325" s="1" t="s">
        <v>440</v>
      </c>
      <c r="B325" s="1" t="s">
        <v>441</v>
      </c>
      <c r="C325" s="1" t="s">
        <v>86</v>
      </c>
      <c r="D325" s="1">
        <f>MID(pesele[[#This Row],[PESEL]],1,2)+1900</f>
        <v>1909</v>
      </c>
      <c r="E325" s="1" t="str">
        <f>MID(pesele[[#This Row],[PESEL]],3,2)</f>
        <v>22</v>
      </c>
      <c r="F325" s="1" t="str">
        <f>MID(pesele[[#This Row],[PESEL]],6,2)</f>
        <v>30</v>
      </c>
      <c r="G325" s="7">
        <f>MID(pesele[[#This Row],[PESEL]],7,2)/1</f>
        <v>9</v>
      </c>
      <c r="H325" s="1" t="str">
        <f>IF(MOD(MID(pesele[[#This Row],[PESEL]],10,1),2)=0,"k","m")</f>
        <v>k</v>
      </c>
      <c r="I325" s="1">
        <f>IF(pesele[[#This Row],[plec]]="k",IF(RIGHT(pesele[[#This Row],[Imie]],1)="a",0,1),0)</f>
        <v>0</v>
      </c>
      <c r="J325" s="1" t="str">
        <f>pesele[[#This Row],[Nazwisko]]&amp;pesele[[#This Row],[Imie]]</f>
        <v>KrzywiecZuzanna</v>
      </c>
      <c r="K325" s="1">
        <f>COUNTIF(pesele[nameid],pesele[[#This Row],[nameid]])-1</f>
        <v>0</v>
      </c>
    </row>
    <row r="326" spans="1:11" x14ac:dyDescent="0.25">
      <c r="A326" s="1" t="s">
        <v>467</v>
      </c>
      <c r="B326" s="1" t="s">
        <v>468</v>
      </c>
      <c r="C326" s="1" t="s">
        <v>20</v>
      </c>
      <c r="D326" s="1">
        <f>MID(pesele[[#This Row],[PESEL]],1,2)+1900</f>
        <v>1909</v>
      </c>
      <c r="E326" s="1" t="str">
        <f>MID(pesele[[#This Row],[PESEL]],3,2)</f>
        <v>29</v>
      </c>
      <c r="F326" s="1" t="str">
        <f>MID(pesele[[#This Row],[PESEL]],6,2)</f>
        <v>50</v>
      </c>
      <c r="G326" s="7">
        <f>MID(pesele[[#This Row],[PESEL]],7,2)/1</f>
        <v>9</v>
      </c>
      <c r="H326" s="1" t="str">
        <f>IF(MOD(MID(pesele[[#This Row],[PESEL]],10,1),2)=0,"k","m")</f>
        <v>m</v>
      </c>
      <c r="I326" s="1">
        <f>IF(pesele[[#This Row],[plec]]="k",IF(RIGHT(pesele[[#This Row],[Imie]],1)="a",0,1),0)</f>
        <v>0</v>
      </c>
      <c r="J326" s="1" t="str">
        <f>pesele[[#This Row],[Nazwisko]]&amp;pesele[[#This Row],[Imie]]</f>
        <v>GorazdowskiPatryk</v>
      </c>
      <c r="K326" s="1">
        <f>COUNTIF(pesele[nameid],pesele[[#This Row],[nameid]])-1</f>
        <v>0</v>
      </c>
    </row>
    <row r="327" spans="1:11" x14ac:dyDescent="0.25">
      <c r="A327" s="1" t="s">
        <v>478</v>
      </c>
      <c r="B327" s="1" t="s">
        <v>479</v>
      </c>
      <c r="C327" s="1" t="s">
        <v>480</v>
      </c>
      <c r="D327" s="1">
        <f>MID(pesele[[#This Row],[PESEL]],1,2)+1900</f>
        <v>1909</v>
      </c>
      <c r="E327" s="1" t="str">
        <f>MID(pesele[[#This Row],[PESEL]],3,2)</f>
        <v>29</v>
      </c>
      <c r="F327" s="1" t="str">
        <f>MID(pesele[[#This Row],[PESEL]],6,2)</f>
        <v>80</v>
      </c>
      <c r="G327" s="7">
        <f>MID(pesele[[#This Row],[PESEL]],7,2)/1</f>
        <v>9</v>
      </c>
      <c r="H327" s="1" t="str">
        <f>IF(MOD(MID(pesele[[#This Row],[PESEL]],10,1),2)=0,"k","m")</f>
        <v>m</v>
      </c>
      <c r="I327" s="1">
        <f>IF(pesele[[#This Row],[plec]]="k",IF(RIGHT(pesele[[#This Row],[Imie]],1)="a",0,1),0)</f>
        <v>0</v>
      </c>
      <c r="J327" s="1" t="str">
        <f>pesele[[#This Row],[Nazwisko]]&amp;pesele[[#This Row],[Imie]]</f>
        <v>MuzykaKarol</v>
      </c>
      <c r="K327" s="1">
        <f>COUNTIF(pesele[nameid],pesele[[#This Row],[nameid]])-1</f>
        <v>0</v>
      </c>
    </row>
    <row r="328" spans="1:11" x14ac:dyDescent="0.25">
      <c r="A328" s="1" t="s">
        <v>483</v>
      </c>
      <c r="B328" s="1" t="s">
        <v>484</v>
      </c>
      <c r="C328" s="1" t="s">
        <v>485</v>
      </c>
      <c r="D328" s="1">
        <f>MID(pesele[[#This Row],[PESEL]],1,2)+1900</f>
        <v>1909</v>
      </c>
      <c r="E328" s="1" t="str">
        <f>MID(pesele[[#This Row],[PESEL]],3,2)</f>
        <v>29</v>
      </c>
      <c r="F328" s="1" t="str">
        <f>MID(pesele[[#This Row],[PESEL]],6,2)</f>
        <v>90</v>
      </c>
      <c r="G328" s="7">
        <f>MID(pesele[[#This Row],[PESEL]],7,2)/1</f>
        <v>9</v>
      </c>
      <c r="H328" s="1" t="str">
        <f>IF(MOD(MID(pesele[[#This Row],[PESEL]],10,1),2)=0,"k","m")</f>
        <v>m</v>
      </c>
      <c r="I328" s="1">
        <f>IF(pesele[[#This Row],[plec]]="k",IF(RIGHT(pesele[[#This Row],[Imie]],1)="a",0,1),0)</f>
        <v>0</v>
      </c>
      <c r="J328" s="1" t="str">
        <f>pesele[[#This Row],[Nazwisko]]&amp;pesele[[#This Row],[Imie]]</f>
        <v>ZurawskiAdam</v>
      </c>
      <c r="K328" s="1">
        <f>COUNTIF(pesele[nameid],pesele[[#This Row],[nameid]])-1</f>
        <v>0</v>
      </c>
    </row>
    <row r="329" spans="1:11" x14ac:dyDescent="0.25">
      <c r="A329" s="1" t="s">
        <v>489</v>
      </c>
      <c r="B329" s="1" t="s">
        <v>490</v>
      </c>
      <c r="C329" s="1" t="s">
        <v>260</v>
      </c>
      <c r="D329" s="1">
        <f>MID(pesele[[#This Row],[PESEL]],1,2)+1900</f>
        <v>1909</v>
      </c>
      <c r="E329" s="1" t="str">
        <f>MID(pesele[[#This Row],[PESEL]],3,2)</f>
        <v>30</v>
      </c>
      <c r="F329" s="1" t="str">
        <f>MID(pesele[[#This Row],[PESEL]],6,2)</f>
        <v>10</v>
      </c>
      <c r="G329" s="7">
        <f>MID(pesele[[#This Row],[PESEL]],7,2)/1</f>
        <v>9</v>
      </c>
      <c r="H329" s="1" t="str">
        <f>IF(MOD(MID(pesele[[#This Row],[PESEL]],10,1),2)=0,"k","m")</f>
        <v>m</v>
      </c>
      <c r="I329" s="1">
        <f>IF(pesele[[#This Row],[plec]]="k",IF(RIGHT(pesele[[#This Row],[Imie]],1)="a",0,1),0)</f>
        <v>0</v>
      </c>
      <c r="J329" s="1" t="str">
        <f>pesele[[#This Row],[Nazwisko]]&amp;pesele[[#This Row],[Imie]]</f>
        <v>SosnowskiFilip</v>
      </c>
      <c r="K329" s="1">
        <f>COUNTIF(pesele[nameid],pesele[[#This Row],[nameid]])-1</f>
        <v>0</v>
      </c>
    </row>
    <row r="330" spans="1:11" x14ac:dyDescent="0.25">
      <c r="A330" s="1" t="s">
        <v>535</v>
      </c>
      <c r="B330" s="1" t="s">
        <v>536</v>
      </c>
      <c r="C330" s="1" t="s">
        <v>89</v>
      </c>
      <c r="D330" s="1">
        <f>MID(pesele[[#This Row],[PESEL]],1,2)+1900</f>
        <v>1909</v>
      </c>
      <c r="E330" s="1" t="str">
        <f>MID(pesele[[#This Row],[PESEL]],3,2)</f>
        <v>30</v>
      </c>
      <c r="F330" s="1" t="str">
        <f>MID(pesele[[#This Row],[PESEL]],6,2)</f>
        <v>60</v>
      </c>
      <c r="G330" s="7">
        <f>MID(pesele[[#This Row],[PESEL]],7,2)/1</f>
        <v>9</v>
      </c>
      <c r="H330" s="1" t="str">
        <f>IF(MOD(MID(pesele[[#This Row],[PESEL]],10,1),2)=0,"k","m")</f>
        <v>k</v>
      </c>
      <c r="I330" s="1">
        <f>IF(pesele[[#This Row],[plec]]="k",IF(RIGHT(pesele[[#This Row],[Imie]],1)="a",0,1),0)</f>
        <v>0</v>
      </c>
      <c r="J330" s="1" t="str">
        <f>pesele[[#This Row],[Nazwisko]]&amp;pesele[[#This Row],[Imie]]</f>
        <v>LeszczynskaMaja</v>
      </c>
      <c r="K330" s="1">
        <f>COUNTIF(pesele[nameid],pesele[[#This Row],[nameid]])-1</f>
        <v>0</v>
      </c>
    </row>
    <row r="331" spans="1:11" x14ac:dyDescent="0.25">
      <c r="A331" s="1" t="s">
        <v>547</v>
      </c>
      <c r="B331" s="1" t="s">
        <v>548</v>
      </c>
      <c r="C331" s="1" t="s">
        <v>419</v>
      </c>
      <c r="D331" s="1">
        <f>MID(pesele[[#This Row],[PESEL]],1,2)+1900</f>
        <v>1909</v>
      </c>
      <c r="E331" s="1" t="str">
        <f>MID(pesele[[#This Row],[PESEL]],3,2)</f>
        <v>30</v>
      </c>
      <c r="F331" s="1" t="str">
        <f>MID(pesele[[#This Row],[PESEL]],6,2)</f>
        <v>80</v>
      </c>
      <c r="G331" s="7">
        <f>MID(pesele[[#This Row],[PESEL]],7,2)/1</f>
        <v>9</v>
      </c>
      <c r="H331" s="1" t="str">
        <f>IF(MOD(MID(pesele[[#This Row],[PESEL]],10,1),2)=0,"k","m")</f>
        <v>k</v>
      </c>
      <c r="I331" s="1">
        <f>IF(pesele[[#This Row],[plec]]="k",IF(RIGHT(pesele[[#This Row],[Imie]],1)="a",0,1),0)</f>
        <v>0</v>
      </c>
      <c r="J331" s="1" t="str">
        <f>pesele[[#This Row],[Nazwisko]]&amp;pesele[[#This Row],[Imie]]</f>
        <v>MielewczykLena</v>
      </c>
      <c r="K331" s="1">
        <f>COUNTIF(pesele[nameid],pesele[[#This Row],[nameid]])-1</f>
        <v>0</v>
      </c>
    </row>
    <row r="332" spans="1:11" x14ac:dyDescent="0.25">
      <c r="A332" s="1" t="s">
        <v>549</v>
      </c>
      <c r="B332" s="1" t="s">
        <v>550</v>
      </c>
      <c r="C332" s="1" t="s">
        <v>309</v>
      </c>
      <c r="D332" s="1">
        <f>MID(pesele[[#This Row],[PESEL]],1,2)+1900</f>
        <v>1909</v>
      </c>
      <c r="E332" s="1" t="str">
        <f>MID(pesele[[#This Row],[PESEL]],3,2)</f>
        <v>30</v>
      </c>
      <c r="F332" s="1" t="str">
        <f>MID(pesele[[#This Row],[PESEL]],6,2)</f>
        <v>90</v>
      </c>
      <c r="G332" s="7">
        <f>MID(pesele[[#This Row],[PESEL]],7,2)/1</f>
        <v>9</v>
      </c>
      <c r="H332" s="1" t="str">
        <f>IF(MOD(MID(pesele[[#This Row],[PESEL]],10,1),2)=0,"k","m")</f>
        <v>k</v>
      </c>
      <c r="I332" s="1">
        <f>IF(pesele[[#This Row],[plec]]="k",IF(RIGHT(pesele[[#This Row],[Imie]],1)="a",0,1),0)</f>
        <v>0</v>
      </c>
      <c r="J332" s="1" t="str">
        <f>pesele[[#This Row],[Nazwisko]]&amp;pesele[[#This Row],[Imie]]</f>
        <v>RamloJulia</v>
      </c>
      <c r="K332" s="1">
        <f>COUNTIF(pesele[nameid],pesele[[#This Row],[nameid]])-1</f>
        <v>0</v>
      </c>
    </row>
    <row r="333" spans="1:11" x14ac:dyDescent="0.25">
      <c r="A333" s="1" t="s">
        <v>551</v>
      </c>
      <c r="B333" s="1" t="s">
        <v>552</v>
      </c>
      <c r="C333" s="1" t="s">
        <v>309</v>
      </c>
      <c r="D333" s="1">
        <f>MID(pesele[[#This Row],[PESEL]],1,2)+1900</f>
        <v>1909</v>
      </c>
      <c r="E333" s="1" t="str">
        <f>MID(pesele[[#This Row],[PESEL]],3,2)</f>
        <v>30</v>
      </c>
      <c r="F333" s="1" t="str">
        <f>MID(pesele[[#This Row],[PESEL]],6,2)</f>
        <v>90</v>
      </c>
      <c r="G333" s="7">
        <f>MID(pesele[[#This Row],[PESEL]],7,2)/1</f>
        <v>9</v>
      </c>
      <c r="H333" s="1" t="str">
        <f>IF(MOD(MID(pesele[[#This Row],[PESEL]],10,1),2)=0,"k","m")</f>
        <v>k</v>
      </c>
      <c r="I333" s="1">
        <f>IF(pesele[[#This Row],[plec]]="k",IF(RIGHT(pesele[[#This Row],[Imie]],1)="a",0,1),0)</f>
        <v>0</v>
      </c>
      <c r="J333" s="1" t="str">
        <f>pesele[[#This Row],[Nazwisko]]&amp;pesele[[#This Row],[Imie]]</f>
        <v>RafinskaJulia</v>
      </c>
      <c r="K333" s="1">
        <f>COUNTIF(pesele[nameid],pesele[[#This Row],[nameid]])-1</f>
        <v>0</v>
      </c>
    </row>
    <row r="334" spans="1:11" x14ac:dyDescent="0.25">
      <c r="A334" s="1" t="s">
        <v>565</v>
      </c>
      <c r="B334" s="1" t="s">
        <v>566</v>
      </c>
      <c r="C334" s="1" t="s">
        <v>567</v>
      </c>
      <c r="D334" s="1">
        <f>MID(pesele[[#This Row],[PESEL]],1,2)+1900</f>
        <v>1909</v>
      </c>
      <c r="E334" s="1" t="str">
        <f>MID(pesele[[#This Row],[PESEL]],3,2)</f>
        <v>30</v>
      </c>
      <c r="F334" s="1" t="str">
        <f>MID(pesele[[#This Row],[PESEL]],6,2)</f>
        <v>00</v>
      </c>
      <c r="G334" s="7">
        <f>MID(pesele[[#This Row],[PESEL]],7,2)/1</f>
        <v>9</v>
      </c>
      <c r="H334" s="1" t="str">
        <f>IF(MOD(MID(pesele[[#This Row],[PESEL]],10,1),2)=0,"k","m")</f>
        <v>m</v>
      </c>
      <c r="I334" s="1">
        <f>IF(pesele[[#This Row],[plec]]="k",IF(RIGHT(pesele[[#This Row],[Imie]],1)="a",0,1),0)</f>
        <v>0</v>
      </c>
      <c r="J334" s="1" t="str">
        <f>pesele[[#This Row],[Nazwisko]]&amp;pesele[[#This Row],[Imie]]</f>
        <v>GdaniecPawel</v>
      </c>
      <c r="K334" s="1">
        <f>COUNTIF(pesele[nameid],pesele[[#This Row],[nameid]])-1</f>
        <v>0</v>
      </c>
    </row>
    <row r="335" spans="1:11" x14ac:dyDescent="0.25">
      <c r="A335" s="1" t="s">
        <v>610</v>
      </c>
      <c r="B335" s="1" t="s">
        <v>611</v>
      </c>
      <c r="C335" s="1" t="s">
        <v>241</v>
      </c>
      <c r="D335" s="1">
        <f>MID(pesele[[#This Row],[PESEL]],1,2)+1900</f>
        <v>1909</v>
      </c>
      <c r="E335" s="1" t="str">
        <f>MID(pesele[[#This Row],[PESEL]],3,2)</f>
        <v>31</v>
      </c>
      <c r="F335" s="1" t="str">
        <f>MID(pesele[[#This Row],[PESEL]],6,2)</f>
        <v>00</v>
      </c>
      <c r="G335" s="7">
        <f>MID(pesele[[#This Row],[PESEL]],7,2)/1</f>
        <v>9</v>
      </c>
      <c r="H335" s="1" t="str">
        <f>IF(MOD(MID(pesele[[#This Row],[PESEL]],10,1),2)=0,"k","m")</f>
        <v>k</v>
      </c>
      <c r="I335" s="1">
        <f>IF(pesele[[#This Row],[plec]]="k",IF(RIGHT(pesele[[#This Row],[Imie]],1)="a",0,1),0)</f>
        <v>0</v>
      </c>
      <c r="J335" s="1" t="str">
        <f>pesele[[#This Row],[Nazwisko]]&amp;pesele[[#This Row],[Imie]]</f>
        <v>JakubowskaNatalia</v>
      </c>
      <c r="K335" s="1">
        <f>COUNTIF(pesele[nameid],pesele[[#This Row],[nameid]])-1</f>
        <v>0</v>
      </c>
    </row>
    <row r="336" spans="1:11" x14ac:dyDescent="0.25">
      <c r="A336" s="1" t="s">
        <v>713</v>
      </c>
      <c r="B336" s="1" t="s">
        <v>714</v>
      </c>
      <c r="C336" s="1" t="s">
        <v>156</v>
      </c>
      <c r="D336" s="1">
        <f>MID(pesele[[#This Row],[PESEL]],1,2)+1900</f>
        <v>1909</v>
      </c>
      <c r="E336" s="1" t="str">
        <f>MID(pesele[[#This Row],[PESEL]],3,2)</f>
        <v>32</v>
      </c>
      <c r="F336" s="1" t="str">
        <f>MID(pesele[[#This Row],[PESEL]],6,2)</f>
        <v>50</v>
      </c>
      <c r="G336" s="7">
        <f>MID(pesele[[#This Row],[PESEL]],7,2)/1</f>
        <v>9</v>
      </c>
      <c r="H336" s="1" t="str">
        <f>IF(MOD(MID(pesele[[#This Row],[PESEL]],10,1),2)=0,"k","m")</f>
        <v>m</v>
      </c>
      <c r="I336" s="1">
        <f>IF(pesele[[#This Row],[plec]]="k",IF(RIGHT(pesele[[#This Row],[Imie]],1)="a",0,1),0)</f>
        <v>0</v>
      </c>
      <c r="J336" s="1" t="str">
        <f>pesele[[#This Row],[Nazwisko]]&amp;pesele[[#This Row],[Imie]]</f>
        <v>KopiejcMaurycy</v>
      </c>
      <c r="K336" s="1">
        <f>COUNTIF(pesele[nameid],pesele[[#This Row],[nameid]])-1</f>
        <v>0</v>
      </c>
    </row>
    <row r="337" spans="1:11" x14ac:dyDescent="0.25">
      <c r="A337" s="1" t="s">
        <v>773</v>
      </c>
      <c r="B337" s="1" t="s">
        <v>774</v>
      </c>
      <c r="C337" s="1" t="s">
        <v>39</v>
      </c>
      <c r="D337" s="1">
        <f>MID(pesele[[#This Row],[PESEL]],1,2)+1900</f>
        <v>1909</v>
      </c>
      <c r="E337" s="1" t="str">
        <f>MID(pesele[[#This Row],[PESEL]],3,2)</f>
        <v>32</v>
      </c>
      <c r="F337" s="1" t="str">
        <f>MID(pesele[[#This Row],[PESEL]],6,2)</f>
        <v>10</v>
      </c>
      <c r="G337" s="7">
        <f>MID(pesele[[#This Row],[PESEL]],7,2)/1</f>
        <v>9</v>
      </c>
      <c r="H337" s="1" t="str">
        <f>IF(MOD(MID(pesele[[#This Row],[PESEL]],10,1),2)=0,"k","m")</f>
        <v>m</v>
      </c>
      <c r="I337" s="1">
        <f>IF(pesele[[#This Row],[plec]]="k",IF(RIGHT(pesele[[#This Row],[Imie]],1)="a",0,1),0)</f>
        <v>0</v>
      </c>
      <c r="J337" s="1" t="str">
        <f>pesele[[#This Row],[Nazwisko]]&amp;pesele[[#This Row],[Imie]]</f>
        <v>LukowskiMaciej</v>
      </c>
      <c r="K337" s="1">
        <f>COUNTIF(pesele[nameid],pesele[[#This Row],[nameid]])-1</f>
        <v>0</v>
      </c>
    </row>
    <row r="338" spans="1:11" x14ac:dyDescent="0.25">
      <c r="A338" s="1" t="s">
        <v>804</v>
      </c>
      <c r="B338" s="1" t="s">
        <v>805</v>
      </c>
      <c r="C338" s="1" t="s">
        <v>359</v>
      </c>
      <c r="D338" s="1">
        <f>MID(pesele[[#This Row],[PESEL]],1,2)+1900</f>
        <v>1909</v>
      </c>
      <c r="E338" s="1" t="str">
        <f>MID(pesele[[#This Row],[PESEL]],3,2)</f>
        <v>32</v>
      </c>
      <c r="F338" s="1" t="str">
        <f>MID(pesele[[#This Row],[PESEL]],6,2)</f>
        <v>90</v>
      </c>
      <c r="G338" s="7">
        <f>MID(pesele[[#This Row],[PESEL]],7,2)/1</f>
        <v>9</v>
      </c>
      <c r="H338" s="1" t="str">
        <f>IF(MOD(MID(pesele[[#This Row],[PESEL]],10,1),2)=0,"k","m")</f>
        <v>k</v>
      </c>
      <c r="I338" s="1">
        <f>IF(pesele[[#This Row],[plec]]="k",IF(RIGHT(pesele[[#This Row],[Imie]],1)="a",0,1),0)</f>
        <v>0</v>
      </c>
      <c r="J338" s="1" t="str">
        <f>pesele[[#This Row],[Nazwisko]]&amp;pesele[[#This Row],[Imie]]</f>
        <v>KowakczykMaria</v>
      </c>
      <c r="K338" s="1">
        <f>COUNTIF(pesele[nameid],pesele[[#This Row],[nameid]])-1</f>
        <v>0</v>
      </c>
    </row>
    <row r="339" spans="1:11" x14ac:dyDescent="0.25">
      <c r="A339" s="1" t="s">
        <v>1125</v>
      </c>
      <c r="B339" s="1" t="s">
        <v>1126</v>
      </c>
      <c r="C339" s="1" t="s">
        <v>121</v>
      </c>
      <c r="D339" s="1">
        <f>MID(pesele[[#This Row],[PESEL]],1,2)+1900</f>
        <v>1992</v>
      </c>
      <c r="E339" s="1" t="str">
        <f>MID(pesele[[#This Row],[PESEL]],3,2)</f>
        <v>08</v>
      </c>
      <c r="F339" s="1" t="str">
        <f>MID(pesele[[#This Row],[PESEL]],6,2)</f>
        <v>70</v>
      </c>
      <c r="G339" s="7">
        <f>MID(pesele[[#This Row],[PESEL]],7,2)/1</f>
        <v>9</v>
      </c>
      <c r="H339" s="1" t="str">
        <f>IF(MOD(MID(pesele[[#This Row],[PESEL]],10,1),2)=0,"k","m")</f>
        <v>m</v>
      </c>
      <c r="I339" s="1">
        <f>IF(pesele[[#This Row],[plec]]="k",IF(RIGHT(pesele[[#This Row],[Imie]],1)="a",0,1),0)</f>
        <v>0</v>
      </c>
      <c r="J339" s="1" t="str">
        <f>pesele[[#This Row],[Nazwisko]]&amp;pesele[[#This Row],[Imie]]</f>
        <v>PawelecJan</v>
      </c>
      <c r="K339" s="1">
        <f>COUNTIF(pesele[nameid],pesele[[#This Row],[nameid]])-1</f>
        <v>0</v>
      </c>
    </row>
    <row r="340" spans="1:11" x14ac:dyDescent="0.25">
      <c r="A340" s="1" t="s">
        <v>631</v>
      </c>
      <c r="B340" s="1" t="s">
        <v>235</v>
      </c>
      <c r="C340" s="1" t="s">
        <v>5</v>
      </c>
      <c r="D340" s="1">
        <f>MID(pesele[[#This Row],[PESEL]],1,2)+1900</f>
        <v>1909</v>
      </c>
      <c r="E340" s="1" t="str">
        <f>MID(pesele[[#This Row],[PESEL]],3,2)</f>
        <v>31</v>
      </c>
      <c r="F340" s="1" t="str">
        <f>MID(pesele[[#This Row],[PESEL]],6,2)</f>
        <v>31</v>
      </c>
      <c r="G340" s="7">
        <f>MID(pesele[[#This Row],[PESEL]],7,2)/1</f>
        <v>10</v>
      </c>
      <c r="H340" s="1" t="str">
        <f>IF(MOD(MID(pesele[[#This Row],[PESEL]],10,1),2)=0,"k","m")</f>
        <v>m</v>
      </c>
      <c r="I340" s="1">
        <f>IF(pesele[[#This Row],[plec]]="k",IF(RIGHT(pesele[[#This Row],[Imie]],1)="a",0,1),0)</f>
        <v>0</v>
      </c>
      <c r="J340" s="1" t="str">
        <f>pesele[[#This Row],[Nazwisko]]&amp;pesele[[#This Row],[Imie]]</f>
        <v>MichalakKrzysztof</v>
      </c>
      <c r="K340" s="1">
        <f>COUNTIF(pesele[nameid],pesele[[#This Row],[nameid]])-1</f>
        <v>1</v>
      </c>
    </row>
    <row r="341" spans="1:11" x14ac:dyDescent="0.25">
      <c r="A341" s="1" t="s">
        <v>314</v>
      </c>
      <c r="B341" s="1" t="s">
        <v>315</v>
      </c>
      <c r="C341" s="1" t="s">
        <v>64</v>
      </c>
      <c r="D341" s="1">
        <f>MID(pesele[[#This Row],[PESEL]],1,2)+1900</f>
        <v>1909</v>
      </c>
      <c r="E341" s="1" t="str">
        <f>MID(pesele[[#This Row],[PESEL]],3,2)</f>
        <v>21</v>
      </c>
      <c r="F341" s="1" t="str">
        <f>MID(pesele[[#This Row],[PESEL]],6,2)</f>
        <v>01</v>
      </c>
      <c r="G341" s="7">
        <f>MID(pesele[[#This Row],[PESEL]],7,2)/1</f>
        <v>10</v>
      </c>
      <c r="H341" s="1" t="str">
        <f>IF(MOD(MID(pesele[[#This Row],[PESEL]],10,1),2)=0,"k","m")</f>
        <v>m</v>
      </c>
      <c r="I341" s="1">
        <f>IF(pesele[[#This Row],[plec]]="k",IF(RIGHT(pesele[[#This Row],[Imie]],1)="a",0,1),0)</f>
        <v>0</v>
      </c>
      <c r="J341" s="1" t="str">
        <f>pesele[[#This Row],[Nazwisko]]&amp;pesele[[#This Row],[Imie]]</f>
        <v>JurczakMikolaj</v>
      </c>
      <c r="K341" s="1">
        <f>COUNTIF(pesele[nameid],pesele[[#This Row],[nameid]])-1</f>
        <v>0</v>
      </c>
    </row>
    <row r="342" spans="1:11" x14ac:dyDescent="0.25">
      <c r="A342" s="1" t="s">
        <v>387</v>
      </c>
      <c r="B342" s="1" t="s">
        <v>388</v>
      </c>
      <c r="C342" s="1" t="s">
        <v>241</v>
      </c>
      <c r="D342" s="1">
        <f>MID(pesele[[#This Row],[PESEL]],1,2)+1900</f>
        <v>1909</v>
      </c>
      <c r="E342" s="1" t="str">
        <f>MID(pesele[[#This Row],[PESEL]],3,2)</f>
        <v>21</v>
      </c>
      <c r="F342" s="1" t="str">
        <f>MID(pesele[[#This Row],[PESEL]],6,2)</f>
        <v>61</v>
      </c>
      <c r="G342" s="7">
        <f>MID(pesele[[#This Row],[PESEL]],7,2)/1</f>
        <v>10</v>
      </c>
      <c r="H342" s="1" t="str">
        <f>IF(MOD(MID(pesele[[#This Row],[PESEL]],10,1),2)=0,"k","m")</f>
        <v>k</v>
      </c>
      <c r="I342" s="1">
        <f>IF(pesele[[#This Row],[plec]]="k",IF(RIGHT(pesele[[#This Row],[Imie]],1)="a",0,1),0)</f>
        <v>0</v>
      </c>
      <c r="J342" s="1" t="str">
        <f>pesele[[#This Row],[Nazwisko]]&amp;pesele[[#This Row],[Imie]]</f>
        <v>JakubczykNatalia</v>
      </c>
      <c r="K342" s="1">
        <f>COUNTIF(pesele[nameid],pesele[[#This Row],[nameid]])-1</f>
        <v>0</v>
      </c>
    </row>
    <row r="343" spans="1:11" x14ac:dyDescent="0.25">
      <c r="A343" s="1" t="s">
        <v>481</v>
      </c>
      <c r="B343" s="1" t="s">
        <v>482</v>
      </c>
      <c r="C343" s="1" t="s">
        <v>166</v>
      </c>
      <c r="D343" s="1">
        <f>MID(pesele[[#This Row],[PESEL]],1,2)+1900</f>
        <v>1909</v>
      </c>
      <c r="E343" s="1" t="str">
        <f>MID(pesele[[#This Row],[PESEL]],3,2)</f>
        <v>29</v>
      </c>
      <c r="F343" s="1" t="str">
        <f>MID(pesele[[#This Row],[PESEL]],6,2)</f>
        <v>81</v>
      </c>
      <c r="G343" s="7">
        <f>MID(pesele[[#This Row],[PESEL]],7,2)/1</f>
        <v>10</v>
      </c>
      <c r="H343" s="1" t="str">
        <f>IF(MOD(MID(pesele[[#This Row],[PESEL]],10,1),2)=0,"k","m")</f>
        <v>m</v>
      </c>
      <c r="I343" s="1">
        <f>IF(pesele[[#This Row],[plec]]="k",IF(RIGHT(pesele[[#This Row],[Imie]],1)="a",0,1),0)</f>
        <v>0</v>
      </c>
      <c r="J343" s="1" t="str">
        <f>pesele[[#This Row],[Nazwisko]]&amp;pesele[[#This Row],[Imie]]</f>
        <v>PlichtaJakub</v>
      </c>
      <c r="K343" s="1">
        <f>COUNTIF(pesele[nameid],pesele[[#This Row],[nameid]])-1</f>
        <v>0</v>
      </c>
    </row>
    <row r="344" spans="1:11" x14ac:dyDescent="0.25">
      <c r="A344" s="1" t="s">
        <v>495</v>
      </c>
      <c r="B344" s="1" t="s">
        <v>496</v>
      </c>
      <c r="C344" s="1" t="s">
        <v>379</v>
      </c>
      <c r="D344" s="1">
        <f>MID(pesele[[#This Row],[PESEL]],1,2)+1900</f>
        <v>1909</v>
      </c>
      <c r="E344" s="1" t="str">
        <f>MID(pesele[[#This Row],[PESEL]],3,2)</f>
        <v>30</v>
      </c>
      <c r="F344" s="1" t="str">
        <f>MID(pesele[[#This Row],[PESEL]],6,2)</f>
        <v>71</v>
      </c>
      <c r="G344" s="7">
        <f>MID(pesele[[#This Row],[PESEL]],7,2)/1</f>
        <v>10</v>
      </c>
      <c r="H344" s="1" t="str">
        <f>IF(MOD(MID(pesele[[#This Row],[PESEL]],10,1),2)=0,"k","m")</f>
        <v>m</v>
      </c>
      <c r="I344" s="1">
        <f>IF(pesele[[#This Row],[plec]]="k",IF(RIGHT(pesele[[#This Row],[Imie]],1)="a",0,1),0)</f>
        <v>0</v>
      </c>
      <c r="J344" s="1" t="str">
        <f>pesele[[#This Row],[Nazwisko]]&amp;pesele[[#This Row],[Imie]]</f>
        <v>PaciorekJulian</v>
      </c>
      <c r="K344" s="1">
        <f>COUNTIF(pesele[nameid],pesele[[#This Row],[nameid]])-1</f>
        <v>0</v>
      </c>
    </row>
    <row r="345" spans="1:11" x14ac:dyDescent="0.25">
      <c r="A345" s="1" t="s">
        <v>579</v>
      </c>
      <c r="B345" s="1" t="s">
        <v>580</v>
      </c>
      <c r="C345" s="1" t="s">
        <v>287</v>
      </c>
      <c r="D345" s="1">
        <f>MID(pesele[[#This Row],[PESEL]],1,2)+1900</f>
        <v>1909</v>
      </c>
      <c r="E345" s="1" t="str">
        <f>MID(pesele[[#This Row],[PESEL]],3,2)</f>
        <v>31</v>
      </c>
      <c r="F345" s="1" t="str">
        <f>MID(pesele[[#This Row],[PESEL]],6,2)</f>
        <v>31</v>
      </c>
      <c r="G345" s="7">
        <f>MID(pesele[[#This Row],[PESEL]],7,2)/1</f>
        <v>10</v>
      </c>
      <c r="H345" s="1" t="str">
        <f>IF(MOD(MID(pesele[[#This Row],[PESEL]],10,1),2)=0,"k","m")</f>
        <v>m</v>
      </c>
      <c r="I345" s="1">
        <f>IF(pesele[[#This Row],[plec]]="k",IF(RIGHT(pesele[[#This Row],[Imie]],1)="a",0,1),0)</f>
        <v>0</v>
      </c>
      <c r="J345" s="1" t="str">
        <f>pesele[[#This Row],[Nazwisko]]&amp;pesele[[#This Row],[Imie]]</f>
        <v>SzpakDawid</v>
      </c>
      <c r="K345" s="1">
        <f>COUNTIF(pesele[nameid],pesele[[#This Row],[nameid]])-1</f>
        <v>0</v>
      </c>
    </row>
    <row r="346" spans="1:11" x14ac:dyDescent="0.25">
      <c r="A346" s="1" t="s">
        <v>698</v>
      </c>
      <c r="B346" s="1" t="s">
        <v>699</v>
      </c>
      <c r="C346" s="1" t="s">
        <v>166</v>
      </c>
      <c r="D346" s="1">
        <f>MID(pesele[[#This Row],[PESEL]],1,2)+1900</f>
        <v>1909</v>
      </c>
      <c r="E346" s="1" t="str">
        <f>MID(pesele[[#This Row],[PESEL]],3,2)</f>
        <v>31</v>
      </c>
      <c r="F346" s="1" t="str">
        <f>MID(pesele[[#This Row],[PESEL]],6,2)</f>
        <v>01</v>
      </c>
      <c r="G346" s="7">
        <f>MID(pesele[[#This Row],[PESEL]],7,2)/1</f>
        <v>10</v>
      </c>
      <c r="H346" s="1" t="str">
        <f>IF(MOD(MID(pesele[[#This Row],[PESEL]],10,1),2)=0,"k","m")</f>
        <v>m</v>
      </c>
      <c r="I346" s="1">
        <f>IF(pesele[[#This Row],[plec]]="k",IF(RIGHT(pesele[[#This Row],[Imie]],1)="a",0,1),0)</f>
        <v>0</v>
      </c>
      <c r="J346" s="1" t="str">
        <f>pesele[[#This Row],[Nazwisko]]&amp;pesele[[#This Row],[Imie]]</f>
        <v>PodolszynskiJakub</v>
      </c>
      <c r="K346" s="1">
        <f>COUNTIF(pesele[nameid],pesele[[#This Row],[nameid]])-1</f>
        <v>0</v>
      </c>
    </row>
    <row r="347" spans="1:11" x14ac:dyDescent="0.25">
      <c r="A347" s="1" t="s">
        <v>943</v>
      </c>
      <c r="B347" s="1" t="s">
        <v>944</v>
      </c>
      <c r="C347" s="1" t="s">
        <v>448</v>
      </c>
      <c r="D347" s="1">
        <f>MID(pesele[[#This Row],[PESEL]],1,2)+1900</f>
        <v>1971</v>
      </c>
      <c r="E347" s="1" t="str">
        <f>MID(pesele[[#This Row],[PESEL]],3,2)</f>
        <v>11</v>
      </c>
      <c r="F347" s="1" t="str">
        <f>MID(pesele[[#This Row],[PESEL]],6,2)</f>
        <v>41</v>
      </c>
      <c r="G347" s="7">
        <f>MID(pesele[[#This Row],[PESEL]],7,2)/1</f>
        <v>10</v>
      </c>
      <c r="H347" s="1" t="str">
        <f>IF(MOD(MID(pesele[[#This Row],[PESEL]],10,1),2)=0,"k","m")</f>
        <v>k</v>
      </c>
      <c r="I347" s="1">
        <f>IF(pesele[[#This Row],[plec]]="k",IF(RIGHT(pesele[[#This Row],[Imie]],1)="a",0,1),0)</f>
        <v>0</v>
      </c>
      <c r="J347" s="1" t="str">
        <f>pesele[[#This Row],[Nazwisko]]&amp;pesele[[#This Row],[Imie]]</f>
        <v>SteinbornHanna</v>
      </c>
      <c r="K347" s="1">
        <f>COUNTIF(pesele[nameid],pesele[[#This Row],[nameid]])-1</f>
        <v>0</v>
      </c>
    </row>
    <row r="348" spans="1:11" x14ac:dyDescent="0.25">
      <c r="A348" s="1" t="s">
        <v>1001</v>
      </c>
      <c r="B348" s="1" t="s">
        <v>1002</v>
      </c>
      <c r="C348" s="1" t="s">
        <v>1003</v>
      </c>
      <c r="D348" s="1">
        <f>MID(pesele[[#This Row],[PESEL]],1,2)+1900</f>
        <v>1981</v>
      </c>
      <c r="E348" s="1" t="str">
        <f>MID(pesele[[#This Row],[PESEL]],3,2)</f>
        <v>08</v>
      </c>
      <c r="F348" s="1" t="str">
        <f>MID(pesele[[#This Row],[PESEL]],6,2)</f>
        <v>01</v>
      </c>
      <c r="G348" s="7">
        <f>MID(pesele[[#This Row],[PESEL]],7,2)/1</f>
        <v>10</v>
      </c>
      <c r="H348" s="1" t="str">
        <f>IF(MOD(MID(pesele[[#This Row],[PESEL]],10,1),2)=0,"k","m")</f>
        <v>k</v>
      </c>
      <c r="I348" s="1">
        <f>IF(pesele[[#This Row],[plec]]="k",IF(RIGHT(pesele[[#This Row],[Imie]],1)="a",0,1),0)</f>
        <v>0</v>
      </c>
      <c r="J348" s="1" t="str">
        <f>pesele[[#This Row],[Nazwisko]]&amp;pesele[[#This Row],[Imie]]</f>
        <v>WamkaAnastazja</v>
      </c>
      <c r="K348" s="1">
        <f>COUNTIF(pesele[nameid],pesele[[#This Row],[nameid]])-1</f>
        <v>0</v>
      </c>
    </row>
    <row r="349" spans="1:11" x14ac:dyDescent="0.25">
      <c r="A349" s="1" t="s">
        <v>45</v>
      </c>
      <c r="B349" s="1" t="s">
        <v>46</v>
      </c>
      <c r="C349" s="1" t="s">
        <v>47</v>
      </c>
      <c r="D349" s="1">
        <f>MID(pesele[[#This Row],[PESEL]],1,2)+1900</f>
        <v>1908</v>
      </c>
      <c r="E349" s="1" t="str">
        <f>MID(pesele[[#This Row],[PESEL]],3,2)</f>
        <v>26</v>
      </c>
      <c r="F349" s="1" t="str">
        <f>MID(pesele[[#This Row],[PESEL]],6,2)</f>
        <v>31</v>
      </c>
      <c r="G349" s="7">
        <f>MID(pesele[[#This Row],[PESEL]],7,2)/1</f>
        <v>11</v>
      </c>
      <c r="H349" s="1" t="str">
        <f>IF(MOD(MID(pesele[[#This Row],[PESEL]],10,1),2)=0,"k","m")</f>
        <v>m</v>
      </c>
      <c r="I349" s="1">
        <f>IF(pesele[[#This Row],[plec]]="k",IF(RIGHT(pesele[[#This Row],[Imie]],1)="a",0,1),0)</f>
        <v>0</v>
      </c>
      <c r="J349" s="1" t="str">
        <f>pesele[[#This Row],[Nazwisko]]&amp;pesele[[#This Row],[Imie]]</f>
        <v>DabrowaSzymon</v>
      </c>
      <c r="K349" s="1">
        <f>COUNTIF(pesele[nameid],pesele[[#This Row],[nameid]])-1</f>
        <v>0</v>
      </c>
    </row>
    <row r="350" spans="1:11" x14ac:dyDescent="0.25">
      <c r="A350" s="1" t="s">
        <v>71</v>
      </c>
      <c r="B350" s="1" t="s">
        <v>72</v>
      </c>
      <c r="C350" s="1" t="s">
        <v>73</v>
      </c>
      <c r="D350" s="1">
        <f>MID(pesele[[#This Row],[PESEL]],1,2)+1900</f>
        <v>1908</v>
      </c>
      <c r="E350" s="1" t="str">
        <f>MID(pesele[[#This Row],[PESEL]],3,2)</f>
        <v>27</v>
      </c>
      <c r="F350" s="1" t="str">
        <f>MID(pesele[[#This Row],[PESEL]],6,2)</f>
        <v>91</v>
      </c>
      <c r="G350" s="7">
        <f>MID(pesele[[#This Row],[PESEL]],7,2)/1</f>
        <v>11</v>
      </c>
      <c r="H350" s="1" t="str">
        <f>IF(MOD(MID(pesele[[#This Row],[PESEL]],10,1),2)=0,"k","m")</f>
        <v>m</v>
      </c>
      <c r="I350" s="1">
        <f>IF(pesele[[#This Row],[plec]]="k",IF(RIGHT(pesele[[#This Row],[Imie]],1)="a",0,1),0)</f>
        <v>0</v>
      </c>
      <c r="J350" s="1" t="str">
        <f>pesele[[#This Row],[Nazwisko]]&amp;pesele[[#This Row],[Imie]]</f>
        <v>FredaPiotr</v>
      </c>
      <c r="K350" s="1">
        <f>COUNTIF(pesele[nameid],pesele[[#This Row],[nameid]])-1</f>
        <v>0</v>
      </c>
    </row>
    <row r="351" spans="1:11" x14ac:dyDescent="0.25">
      <c r="A351" s="1" t="s">
        <v>150</v>
      </c>
      <c r="B351" s="1" t="s">
        <v>151</v>
      </c>
      <c r="C351" s="1" t="s">
        <v>56</v>
      </c>
      <c r="D351" s="1">
        <f>MID(pesele[[#This Row],[PESEL]],1,2)+1900</f>
        <v>1908</v>
      </c>
      <c r="E351" s="1" t="str">
        <f>MID(pesele[[#This Row],[PESEL]],3,2)</f>
        <v>30</v>
      </c>
      <c r="F351" s="1" t="str">
        <f>MID(pesele[[#This Row],[PESEL]],6,2)</f>
        <v>11</v>
      </c>
      <c r="G351" s="7">
        <f>MID(pesele[[#This Row],[PESEL]],7,2)/1</f>
        <v>11</v>
      </c>
      <c r="H351" s="1" t="str">
        <f>IF(MOD(MID(pesele[[#This Row],[PESEL]],10,1),2)=0,"k","m")</f>
        <v>k</v>
      </c>
      <c r="I351" s="1">
        <f>IF(pesele[[#This Row],[plec]]="k",IF(RIGHT(pesele[[#This Row],[Imie]],1)="a",0,1),0)</f>
        <v>0</v>
      </c>
      <c r="J351" s="1" t="str">
        <f>pesele[[#This Row],[Nazwisko]]&amp;pesele[[#This Row],[Imie]]</f>
        <v>WejnerAmelia</v>
      </c>
      <c r="K351" s="1">
        <f>COUNTIF(pesele[nameid],pesele[[#This Row],[nameid]])-1</f>
        <v>0</v>
      </c>
    </row>
    <row r="352" spans="1:11" x14ac:dyDescent="0.25">
      <c r="A352" s="1" t="s">
        <v>164</v>
      </c>
      <c r="B352" s="1" t="s">
        <v>165</v>
      </c>
      <c r="C352" s="1" t="s">
        <v>166</v>
      </c>
      <c r="D352" s="1">
        <f>MID(pesele[[#This Row],[PESEL]],1,2)+1900</f>
        <v>1908</v>
      </c>
      <c r="E352" s="1" t="str">
        <f>MID(pesele[[#This Row],[PESEL]],3,2)</f>
        <v>31</v>
      </c>
      <c r="F352" s="1" t="str">
        <f>MID(pesele[[#This Row],[PESEL]],6,2)</f>
        <v>71</v>
      </c>
      <c r="G352" s="7">
        <f>MID(pesele[[#This Row],[PESEL]],7,2)/1</f>
        <v>11</v>
      </c>
      <c r="H352" s="1" t="str">
        <f>IF(MOD(MID(pesele[[#This Row],[PESEL]],10,1),2)=0,"k","m")</f>
        <v>m</v>
      </c>
      <c r="I352" s="1">
        <f>IF(pesele[[#This Row],[plec]]="k",IF(RIGHT(pesele[[#This Row],[Imie]],1)="a",0,1),0)</f>
        <v>0</v>
      </c>
      <c r="J352" s="1" t="str">
        <f>pesele[[#This Row],[Nazwisko]]&amp;pesele[[#This Row],[Imie]]</f>
        <v>PodbereskiJakub</v>
      </c>
      <c r="K352" s="1">
        <f>COUNTIF(pesele[nameid],pesele[[#This Row],[nameid]])-1</f>
        <v>0</v>
      </c>
    </row>
    <row r="353" spans="1:11" x14ac:dyDescent="0.25">
      <c r="A353" s="1" t="s">
        <v>200</v>
      </c>
      <c r="B353" s="1" t="s">
        <v>201</v>
      </c>
      <c r="C353" s="1" t="s">
        <v>202</v>
      </c>
      <c r="D353" s="1">
        <f>MID(pesele[[#This Row],[PESEL]],1,2)+1900</f>
        <v>1908</v>
      </c>
      <c r="E353" s="1" t="str">
        <f>MID(pesele[[#This Row],[PESEL]],3,2)</f>
        <v>32</v>
      </c>
      <c r="F353" s="1" t="str">
        <f>MID(pesele[[#This Row],[PESEL]],6,2)</f>
        <v>41</v>
      </c>
      <c r="G353" s="7">
        <f>MID(pesele[[#This Row],[PESEL]],7,2)/1</f>
        <v>11</v>
      </c>
      <c r="H353" s="1" t="str">
        <f>IF(MOD(MID(pesele[[#This Row],[PESEL]],10,1),2)=0,"k","m")</f>
        <v>m</v>
      </c>
      <c r="I353" s="1">
        <f>IF(pesele[[#This Row],[plec]]="k",IF(RIGHT(pesele[[#This Row],[Imie]],1)="a",0,1),0)</f>
        <v>0</v>
      </c>
      <c r="J353" s="1" t="str">
        <f>pesele[[#This Row],[Nazwisko]]&amp;pesele[[#This Row],[Imie]]</f>
        <v>WaclawskiBartosz</v>
      </c>
      <c r="K353" s="1">
        <f>COUNTIF(pesele[nameid],pesele[[#This Row],[nameid]])-1</f>
        <v>0</v>
      </c>
    </row>
    <row r="354" spans="1:11" x14ac:dyDescent="0.25">
      <c r="A354" s="1" t="s">
        <v>253</v>
      </c>
      <c r="B354" s="1" t="s">
        <v>254</v>
      </c>
      <c r="C354" s="1" t="s">
        <v>5</v>
      </c>
      <c r="D354" s="1">
        <f>MID(pesele[[#This Row],[PESEL]],1,2)+1900</f>
        <v>1909</v>
      </c>
      <c r="E354" s="1" t="str">
        <f>MID(pesele[[#This Row],[PESEL]],3,2)</f>
        <v>21</v>
      </c>
      <c r="F354" s="1" t="str">
        <f>MID(pesele[[#This Row],[PESEL]],6,2)</f>
        <v>11</v>
      </c>
      <c r="G354" s="7">
        <f>MID(pesele[[#This Row],[PESEL]],7,2)/1</f>
        <v>11</v>
      </c>
      <c r="H354" s="1" t="str">
        <f>IF(MOD(MID(pesele[[#This Row],[PESEL]],10,1),2)=0,"k","m")</f>
        <v>m</v>
      </c>
      <c r="I354" s="1">
        <f>IF(pesele[[#This Row],[plec]]="k",IF(RIGHT(pesele[[#This Row],[Imie]],1)="a",0,1),0)</f>
        <v>0</v>
      </c>
      <c r="J354" s="1" t="str">
        <f>pesele[[#This Row],[Nazwisko]]&amp;pesele[[#This Row],[Imie]]</f>
        <v>MendrekKrzysztof</v>
      </c>
      <c r="K354" s="1">
        <f>COUNTIF(pesele[nameid],pesele[[#This Row],[nameid]])-1</f>
        <v>0</v>
      </c>
    </row>
    <row r="355" spans="1:11" x14ac:dyDescent="0.25">
      <c r="A355" s="1" t="s">
        <v>331</v>
      </c>
      <c r="B355" s="1" t="s">
        <v>332</v>
      </c>
      <c r="C355" s="1" t="s">
        <v>202</v>
      </c>
      <c r="D355" s="1">
        <f>MID(pesele[[#This Row],[PESEL]],1,2)+1900</f>
        <v>1909</v>
      </c>
      <c r="E355" s="1" t="str">
        <f>MID(pesele[[#This Row],[PESEL]],3,2)</f>
        <v>21</v>
      </c>
      <c r="F355" s="1" t="str">
        <f>MID(pesele[[#This Row],[PESEL]],6,2)</f>
        <v>41</v>
      </c>
      <c r="G355" s="7">
        <f>MID(pesele[[#This Row],[PESEL]],7,2)/1</f>
        <v>11</v>
      </c>
      <c r="H355" s="1" t="str">
        <f>IF(MOD(MID(pesele[[#This Row],[PESEL]],10,1),2)=0,"k","m")</f>
        <v>m</v>
      </c>
      <c r="I355" s="1">
        <f>IF(pesele[[#This Row],[plec]]="k",IF(RIGHT(pesele[[#This Row],[Imie]],1)="a",0,1),0)</f>
        <v>0</v>
      </c>
      <c r="J355" s="1" t="str">
        <f>pesele[[#This Row],[Nazwisko]]&amp;pesele[[#This Row],[Imie]]</f>
        <v>UlewiczBartosz</v>
      </c>
      <c r="K355" s="1">
        <f>COUNTIF(pesele[nameid],pesele[[#This Row],[nameid]])-1</f>
        <v>0</v>
      </c>
    </row>
    <row r="356" spans="1:11" x14ac:dyDescent="0.25">
      <c r="A356" s="1" t="s">
        <v>520</v>
      </c>
      <c r="B356" s="1" t="s">
        <v>521</v>
      </c>
      <c r="C356" s="1" t="s">
        <v>219</v>
      </c>
      <c r="D356" s="1">
        <f>MID(pesele[[#This Row],[PESEL]],1,2)+1900</f>
        <v>1909</v>
      </c>
      <c r="E356" s="1" t="str">
        <f>MID(pesele[[#This Row],[PESEL]],3,2)</f>
        <v>30</v>
      </c>
      <c r="F356" s="1" t="str">
        <f>MID(pesele[[#This Row],[PESEL]],6,2)</f>
        <v>01</v>
      </c>
      <c r="G356" s="7">
        <f>MID(pesele[[#This Row],[PESEL]],7,2)/1</f>
        <v>11</v>
      </c>
      <c r="H356" s="1" t="str">
        <f>IF(MOD(MID(pesele[[#This Row],[PESEL]],10,1),2)=0,"k","m")</f>
        <v>m</v>
      </c>
      <c r="I356" s="1">
        <f>IF(pesele[[#This Row],[plec]]="k",IF(RIGHT(pesele[[#This Row],[Imie]],1)="a",0,1),0)</f>
        <v>0</v>
      </c>
      <c r="J356" s="1" t="str">
        <f>pesele[[#This Row],[Nazwisko]]&amp;pesele[[#This Row],[Imie]]</f>
        <v>KubisiakMariusz</v>
      </c>
      <c r="K356" s="1">
        <f>COUNTIF(pesele[nameid],pesele[[#This Row],[nameid]])-1</f>
        <v>0</v>
      </c>
    </row>
    <row r="357" spans="1:11" x14ac:dyDescent="0.25">
      <c r="A357" s="1" t="s">
        <v>539</v>
      </c>
      <c r="B357" s="1" t="s">
        <v>540</v>
      </c>
      <c r="C357" s="1" t="s">
        <v>323</v>
      </c>
      <c r="D357" s="1">
        <f>MID(pesele[[#This Row],[PESEL]],1,2)+1900</f>
        <v>1909</v>
      </c>
      <c r="E357" s="1" t="str">
        <f>MID(pesele[[#This Row],[PESEL]],3,2)</f>
        <v>30</v>
      </c>
      <c r="F357" s="1" t="str">
        <f>MID(pesele[[#This Row],[PESEL]],6,2)</f>
        <v>71</v>
      </c>
      <c r="G357" s="7">
        <f>MID(pesele[[#This Row],[PESEL]],7,2)/1</f>
        <v>11</v>
      </c>
      <c r="H357" s="1" t="str">
        <f>IF(MOD(MID(pesele[[#This Row],[PESEL]],10,1),2)=0,"k","m")</f>
        <v>k</v>
      </c>
      <c r="I357" s="1">
        <f>IF(pesele[[#This Row],[plec]]="k",IF(RIGHT(pesele[[#This Row],[Imie]],1)="a",0,1),0)</f>
        <v>0</v>
      </c>
      <c r="J357" s="1" t="str">
        <f>pesele[[#This Row],[Nazwisko]]&amp;pesele[[#This Row],[Imie]]</f>
        <v>ZalewskaAleksandra</v>
      </c>
      <c r="K357" s="1">
        <f>COUNTIF(pesele[nameid],pesele[[#This Row],[nameid]])-1</f>
        <v>0</v>
      </c>
    </row>
    <row r="358" spans="1:11" x14ac:dyDescent="0.25">
      <c r="A358" s="1" t="s">
        <v>643</v>
      </c>
      <c r="B358" s="1" t="s">
        <v>644</v>
      </c>
      <c r="C358" s="1" t="s">
        <v>56</v>
      </c>
      <c r="D358" s="1">
        <f>MID(pesele[[#This Row],[PESEL]],1,2)+1900</f>
        <v>1909</v>
      </c>
      <c r="E358" s="1" t="str">
        <f>MID(pesele[[#This Row],[PESEL]],3,2)</f>
        <v>31</v>
      </c>
      <c r="F358" s="1" t="str">
        <f>MID(pesele[[#This Row],[PESEL]],6,2)</f>
        <v>71</v>
      </c>
      <c r="G358" s="7">
        <f>MID(pesele[[#This Row],[PESEL]],7,2)/1</f>
        <v>11</v>
      </c>
      <c r="H358" s="1" t="str">
        <f>IF(MOD(MID(pesele[[#This Row],[PESEL]],10,1),2)=0,"k","m")</f>
        <v>k</v>
      </c>
      <c r="I358" s="1">
        <f>IF(pesele[[#This Row],[plec]]="k",IF(RIGHT(pesele[[#This Row],[Imie]],1)="a",0,1),0)</f>
        <v>0</v>
      </c>
      <c r="J358" s="1" t="str">
        <f>pesele[[#This Row],[Nazwisko]]&amp;pesele[[#This Row],[Imie]]</f>
        <v>WierzbickaAmelia</v>
      </c>
      <c r="K358" s="1">
        <f>COUNTIF(pesele[nameid],pesele[[#This Row],[nameid]])-1</f>
        <v>0</v>
      </c>
    </row>
    <row r="359" spans="1:11" x14ac:dyDescent="0.25">
      <c r="A359" s="1" t="s">
        <v>706</v>
      </c>
      <c r="B359" s="1" t="s">
        <v>707</v>
      </c>
      <c r="C359" s="1" t="s">
        <v>108</v>
      </c>
      <c r="D359" s="1">
        <f>MID(pesele[[#This Row],[PESEL]],1,2)+1900</f>
        <v>1909</v>
      </c>
      <c r="E359" s="1" t="str">
        <f>MID(pesele[[#This Row],[PESEL]],3,2)</f>
        <v>32</v>
      </c>
      <c r="F359" s="1" t="str">
        <f>MID(pesele[[#This Row],[PESEL]],6,2)</f>
        <v>31</v>
      </c>
      <c r="G359" s="7">
        <f>MID(pesele[[#This Row],[PESEL]],7,2)/1</f>
        <v>11</v>
      </c>
      <c r="H359" s="1" t="str">
        <f>IF(MOD(MID(pesele[[#This Row],[PESEL]],10,1),2)=0,"k","m")</f>
        <v>m</v>
      </c>
      <c r="I359" s="1">
        <f>IF(pesele[[#This Row],[plec]]="k",IF(RIGHT(pesele[[#This Row],[Imie]],1)="a",0,1),0)</f>
        <v>0</v>
      </c>
      <c r="J359" s="1" t="str">
        <f>pesele[[#This Row],[Nazwisko]]&amp;pesele[[#This Row],[Imie]]</f>
        <v>KisielMichal</v>
      </c>
      <c r="K359" s="1">
        <f>COUNTIF(pesele[nameid],pesele[[#This Row],[nameid]])-1</f>
        <v>0</v>
      </c>
    </row>
    <row r="360" spans="1:11" x14ac:dyDescent="0.25">
      <c r="A360" s="1" t="s">
        <v>750</v>
      </c>
      <c r="B360" s="1" t="s">
        <v>751</v>
      </c>
      <c r="C360" s="1" t="s">
        <v>416</v>
      </c>
      <c r="D360" s="1">
        <f>MID(pesele[[#This Row],[PESEL]],1,2)+1900</f>
        <v>1909</v>
      </c>
      <c r="E360" s="1" t="str">
        <f>MID(pesele[[#This Row],[PESEL]],3,2)</f>
        <v>32</v>
      </c>
      <c r="F360" s="1" t="str">
        <f>MID(pesele[[#This Row],[PESEL]],6,2)</f>
        <v>61</v>
      </c>
      <c r="G360" s="7">
        <f>MID(pesele[[#This Row],[PESEL]],7,2)/1</f>
        <v>11</v>
      </c>
      <c r="H360" s="1" t="str">
        <f>IF(MOD(MID(pesele[[#This Row],[PESEL]],10,1),2)=0,"k","m")</f>
        <v>k</v>
      </c>
      <c r="I360" s="1">
        <f>IF(pesele[[#This Row],[plec]]="k",IF(RIGHT(pesele[[#This Row],[Imie]],1)="a",0,1),0)</f>
        <v>0</v>
      </c>
      <c r="J360" s="1" t="str">
        <f>pesele[[#This Row],[Nazwisko]]&amp;pesele[[#This Row],[Imie]]</f>
        <v>LewickaMagdalena</v>
      </c>
      <c r="K360" s="1">
        <f>COUNTIF(pesele[nameid],pesele[[#This Row],[nameid]])-1</f>
        <v>0</v>
      </c>
    </row>
    <row r="361" spans="1:11" x14ac:dyDescent="0.25">
      <c r="A361" s="1" t="s">
        <v>825</v>
      </c>
      <c r="B361" s="1" t="s">
        <v>826</v>
      </c>
      <c r="C361" s="1" t="s">
        <v>17</v>
      </c>
      <c r="D361" s="1">
        <f>MID(pesele[[#This Row],[PESEL]],1,2)+1900</f>
        <v>1950</v>
      </c>
      <c r="E361" s="1" t="str">
        <f>MID(pesele[[#This Row],[PESEL]],3,2)</f>
        <v>02</v>
      </c>
      <c r="F361" s="1" t="str">
        <f>MID(pesele[[#This Row],[PESEL]],6,2)</f>
        <v>01</v>
      </c>
      <c r="G361" s="7">
        <f>MID(pesele[[#This Row],[PESEL]],7,2)/1</f>
        <v>11</v>
      </c>
      <c r="H361" s="1" t="str">
        <f>IF(MOD(MID(pesele[[#This Row],[PESEL]],10,1),2)=0,"k","m")</f>
        <v>m</v>
      </c>
      <c r="I361" s="1">
        <f>IF(pesele[[#This Row],[plec]]="k",IF(RIGHT(pesele[[#This Row],[Imie]],1)="a",0,1),0)</f>
        <v>0</v>
      </c>
      <c r="J361" s="1" t="str">
        <f>pesele[[#This Row],[Nazwisko]]&amp;pesele[[#This Row],[Imie]]</f>
        <v>KowalikMateusz</v>
      </c>
      <c r="K361" s="1">
        <f>COUNTIF(pesele[nameid],pesele[[#This Row],[nameid]])-1</f>
        <v>0</v>
      </c>
    </row>
    <row r="362" spans="1:11" x14ac:dyDescent="0.25">
      <c r="A362" s="1" t="s">
        <v>827</v>
      </c>
      <c r="B362" s="1" t="s">
        <v>828</v>
      </c>
      <c r="C362" s="1" t="s">
        <v>829</v>
      </c>
      <c r="D362" s="1">
        <f>MID(pesele[[#This Row],[PESEL]],1,2)+1900</f>
        <v>1950</v>
      </c>
      <c r="E362" s="1" t="str">
        <f>MID(pesele[[#This Row],[PESEL]],3,2)</f>
        <v>10</v>
      </c>
      <c r="F362" s="1" t="str">
        <f>MID(pesele[[#This Row],[PESEL]],6,2)</f>
        <v>11</v>
      </c>
      <c r="G362" s="7">
        <f>MID(pesele[[#This Row],[PESEL]],7,2)/1</f>
        <v>11</v>
      </c>
      <c r="H362" s="1" t="str">
        <f>IF(MOD(MID(pesele[[#This Row],[PESEL]],10,1),2)=0,"k","m")</f>
        <v>k</v>
      </c>
      <c r="I362" s="1">
        <f>IF(pesele[[#This Row],[plec]]="k",IF(RIGHT(pesele[[#This Row],[Imie]],1)="a",0,1),0)</f>
        <v>0</v>
      </c>
      <c r="J362" s="1" t="str">
        <f>pesele[[#This Row],[Nazwisko]]&amp;pesele[[#This Row],[Imie]]</f>
        <v>HintzkeNikola</v>
      </c>
      <c r="K362" s="1">
        <f>COUNTIF(pesele[nameid],pesele[[#This Row],[nameid]])-1</f>
        <v>0</v>
      </c>
    </row>
    <row r="363" spans="1:11" x14ac:dyDescent="0.25">
      <c r="A363" s="1" t="s">
        <v>919</v>
      </c>
      <c r="B363" s="1" t="s">
        <v>920</v>
      </c>
      <c r="C363" s="1" t="s">
        <v>309</v>
      </c>
      <c r="D363" s="1">
        <f>MID(pesele[[#This Row],[PESEL]],1,2)+1900</f>
        <v>1967</v>
      </c>
      <c r="E363" s="1" t="str">
        <f>MID(pesele[[#This Row],[PESEL]],3,2)</f>
        <v>10</v>
      </c>
      <c r="F363" s="1" t="str">
        <f>MID(pesele[[#This Row],[PESEL]],6,2)</f>
        <v>11</v>
      </c>
      <c r="G363" s="7">
        <f>MID(pesele[[#This Row],[PESEL]],7,2)/1</f>
        <v>11</v>
      </c>
      <c r="H363" s="1" t="str">
        <f>IF(MOD(MID(pesele[[#This Row],[PESEL]],10,1),2)=0,"k","m")</f>
        <v>k</v>
      </c>
      <c r="I363" s="1">
        <f>IF(pesele[[#This Row],[plec]]="k",IF(RIGHT(pesele[[#This Row],[Imie]],1)="a",0,1),0)</f>
        <v>0</v>
      </c>
      <c r="J363" s="1" t="str">
        <f>pesele[[#This Row],[Nazwisko]]&amp;pesele[[#This Row],[Imie]]</f>
        <v>RiegelJulia</v>
      </c>
      <c r="K363" s="1">
        <f>COUNTIF(pesele[nameid],pesele[[#This Row],[nameid]])-1</f>
        <v>0</v>
      </c>
    </row>
    <row r="364" spans="1:11" x14ac:dyDescent="0.25">
      <c r="A364" s="1" t="s">
        <v>1034</v>
      </c>
      <c r="B364" s="1" t="s">
        <v>1007</v>
      </c>
      <c r="C364" s="1" t="s">
        <v>413</v>
      </c>
      <c r="D364" s="1">
        <f>MID(pesele[[#This Row],[PESEL]],1,2)+1900</f>
        <v>1986</v>
      </c>
      <c r="E364" s="1" t="str">
        <f>MID(pesele[[#This Row],[PESEL]],3,2)</f>
        <v>07</v>
      </c>
      <c r="F364" s="1" t="str">
        <f>MID(pesele[[#This Row],[PESEL]],6,2)</f>
        <v>51</v>
      </c>
      <c r="G364" s="7">
        <f>MID(pesele[[#This Row],[PESEL]],7,2)/1</f>
        <v>11</v>
      </c>
      <c r="H364" s="1" t="str">
        <f>IF(MOD(MID(pesele[[#This Row],[PESEL]],10,1),2)=0,"k","m")</f>
        <v>k</v>
      </c>
      <c r="I364" s="1">
        <f>IF(pesele[[#This Row],[plec]]="k",IF(RIGHT(pesele[[#This Row],[Imie]],1)="a",0,1),0)</f>
        <v>0</v>
      </c>
      <c r="J364" s="1" t="str">
        <f>pesele[[#This Row],[Nazwisko]]&amp;pesele[[#This Row],[Imie]]</f>
        <v>BialkowskaKatarzyna</v>
      </c>
      <c r="K364" s="1">
        <f>COUNTIF(pesele[nameid],pesele[[#This Row],[nameid]])-1</f>
        <v>0</v>
      </c>
    </row>
    <row r="365" spans="1:11" x14ac:dyDescent="0.25">
      <c r="A365" s="1" t="s">
        <v>9</v>
      </c>
      <c r="B365" s="1" t="s">
        <v>10</v>
      </c>
      <c r="C365" s="1" t="s">
        <v>11</v>
      </c>
      <c r="D365" s="1">
        <f>MID(pesele[[#This Row],[PESEL]],1,2)+1900</f>
        <v>1908</v>
      </c>
      <c r="E365" s="1" t="str">
        <f>MID(pesele[[#This Row],[PESEL]],3,2)</f>
        <v>24</v>
      </c>
      <c r="F365" s="1" t="str">
        <f>MID(pesele[[#This Row],[PESEL]],6,2)</f>
        <v>91</v>
      </c>
      <c r="G365" s="7">
        <f>MID(pesele[[#This Row],[PESEL]],7,2)/1</f>
        <v>12</v>
      </c>
      <c r="H365" s="1" t="str">
        <f>IF(MOD(MID(pesele[[#This Row],[PESEL]],10,1),2)=0,"k","m")</f>
        <v>m</v>
      </c>
      <c r="I365" s="1">
        <f>IF(pesele[[#This Row],[plec]]="k",IF(RIGHT(pesele[[#This Row],[Imie]],1)="a",0,1),0)</f>
        <v>0</v>
      </c>
      <c r="J365" s="1" t="str">
        <f>pesele[[#This Row],[Nazwisko]]&amp;pesele[[#This Row],[Imie]]</f>
        <v>LeoniukMarcel</v>
      </c>
      <c r="K365" s="1">
        <f>COUNTIF(pesele[nameid],pesele[[#This Row],[nameid]])-1</f>
        <v>0</v>
      </c>
    </row>
    <row r="366" spans="1:11" x14ac:dyDescent="0.25">
      <c r="A366" s="1" t="s">
        <v>51</v>
      </c>
      <c r="B366" s="1" t="s">
        <v>52</v>
      </c>
      <c r="C366" s="1" t="s">
        <v>53</v>
      </c>
      <c r="D366" s="1">
        <f>MID(pesele[[#This Row],[PESEL]],1,2)+1900</f>
        <v>1908</v>
      </c>
      <c r="E366" s="1" t="str">
        <f>MID(pesele[[#This Row],[PESEL]],3,2)</f>
        <v>27</v>
      </c>
      <c r="F366" s="1" t="str">
        <f>MID(pesele[[#This Row],[PESEL]],6,2)</f>
        <v>41</v>
      </c>
      <c r="G366" s="7">
        <f>MID(pesele[[#This Row],[PESEL]],7,2)/1</f>
        <v>12</v>
      </c>
      <c r="H366" s="1" t="str">
        <f>IF(MOD(MID(pesele[[#This Row],[PESEL]],10,1),2)=0,"k","m")</f>
        <v>m</v>
      </c>
      <c r="I366" s="1">
        <f>IF(pesele[[#This Row],[plec]]="k",IF(RIGHT(pesele[[#This Row],[Imie]],1)="a",0,1),0)</f>
        <v>0</v>
      </c>
      <c r="J366" s="1" t="str">
        <f>pesele[[#This Row],[Nazwisko]]&amp;pesele[[#This Row],[Imie]]</f>
        <v>ArendtWojciech</v>
      </c>
      <c r="K366" s="1">
        <f>COUNTIF(pesele[nameid],pesele[[#This Row],[nameid]])-1</f>
        <v>0</v>
      </c>
    </row>
    <row r="367" spans="1:11" x14ac:dyDescent="0.25">
      <c r="A367" s="1" t="s">
        <v>59</v>
      </c>
      <c r="B367" s="1" t="s">
        <v>60</v>
      </c>
      <c r="C367" s="1" t="s">
        <v>61</v>
      </c>
      <c r="D367" s="1">
        <f>MID(pesele[[#This Row],[PESEL]],1,2)+1900</f>
        <v>1908</v>
      </c>
      <c r="E367" s="1" t="str">
        <f>MID(pesele[[#This Row],[PESEL]],3,2)</f>
        <v>27</v>
      </c>
      <c r="F367" s="1" t="str">
        <f>MID(pesele[[#This Row],[PESEL]],6,2)</f>
        <v>31</v>
      </c>
      <c r="G367" s="7">
        <f>MID(pesele[[#This Row],[PESEL]],7,2)/1</f>
        <v>12</v>
      </c>
      <c r="H367" s="1" t="str">
        <f>IF(MOD(MID(pesele[[#This Row],[PESEL]],10,1),2)=0,"k","m")</f>
        <v>m</v>
      </c>
      <c r="I367" s="1">
        <f>IF(pesele[[#This Row],[plec]]="k",IF(RIGHT(pesele[[#This Row],[Imie]],1)="a",0,1),0)</f>
        <v>0</v>
      </c>
      <c r="J367" s="1" t="str">
        <f>pesele[[#This Row],[Nazwisko]]&amp;pesele[[#This Row],[Imie]]</f>
        <v>GryniewiczOliwier</v>
      </c>
      <c r="K367" s="1">
        <f>COUNTIF(pesele[nameid],pesele[[#This Row],[nameid]])-1</f>
        <v>0</v>
      </c>
    </row>
    <row r="368" spans="1:11" x14ac:dyDescent="0.25">
      <c r="A368" s="1" t="s">
        <v>98</v>
      </c>
      <c r="B368" s="1" t="s">
        <v>99</v>
      </c>
      <c r="C368" s="1" t="s">
        <v>100</v>
      </c>
      <c r="D368" s="1">
        <f>MID(pesele[[#This Row],[PESEL]],1,2)+1900</f>
        <v>1908</v>
      </c>
      <c r="E368" s="1" t="str">
        <f>MID(pesele[[#This Row],[PESEL]],3,2)</f>
        <v>28</v>
      </c>
      <c r="F368" s="1" t="str">
        <f>MID(pesele[[#This Row],[PESEL]],6,2)</f>
        <v>71</v>
      </c>
      <c r="G368" s="7">
        <f>MID(pesele[[#This Row],[PESEL]],7,2)/1</f>
        <v>12</v>
      </c>
      <c r="H368" s="1" t="str">
        <f>IF(MOD(MID(pesele[[#This Row],[PESEL]],10,1),2)=0,"k","m")</f>
        <v>k</v>
      </c>
      <c r="I368" s="1">
        <f>IF(pesele[[#This Row],[plec]]="k",IF(RIGHT(pesele[[#This Row],[Imie]],1)="a",0,1),0)</f>
        <v>0</v>
      </c>
      <c r="J368" s="1" t="str">
        <f>pesele[[#This Row],[Nazwisko]]&amp;pesele[[#This Row],[Imie]]</f>
        <v>ZasowskaAgnieszka</v>
      </c>
      <c r="K368" s="1">
        <f>COUNTIF(pesele[nameid],pesele[[#This Row],[nameid]])-1</f>
        <v>0</v>
      </c>
    </row>
    <row r="369" spans="1:11" x14ac:dyDescent="0.25">
      <c r="A369" s="1" t="s">
        <v>115</v>
      </c>
      <c r="B369" s="1" t="s">
        <v>116</v>
      </c>
      <c r="C369" s="1" t="s">
        <v>36</v>
      </c>
      <c r="D369" s="1">
        <f>MID(pesele[[#This Row],[PESEL]],1,2)+1900</f>
        <v>1908</v>
      </c>
      <c r="E369" s="1" t="str">
        <f>MID(pesele[[#This Row],[PESEL]],3,2)</f>
        <v>29</v>
      </c>
      <c r="F369" s="1" t="str">
        <f>MID(pesele[[#This Row],[PESEL]],6,2)</f>
        <v>41</v>
      </c>
      <c r="G369" s="7">
        <f>MID(pesele[[#This Row],[PESEL]],7,2)/1</f>
        <v>12</v>
      </c>
      <c r="H369" s="1" t="str">
        <f>IF(MOD(MID(pesele[[#This Row],[PESEL]],10,1),2)=0,"k","m")</f>
        <v>m</v>
      </c>
      <c r="I369" s="1">
        <f>IF(pesele[[#This Row],[plec]]="k",IF(RIGHT(pesele[[#This Row],[Imie]],1)="a",0,1),0)</f>
        <v>0</v>
      </c>
      <c r="J369" s="1" t="str">
        <f>pesele[[#This Row],[Nazwisko]]&amp;pesele[[#This Row],[Imie]]</f>
        <v>LigmanMaksymilian</v>
      </c>
      <c r="K369" s="1">
        <f>COUNTIF(pesele[nameid],pesele[[#This Row],[nameid]])-1</f>
        <v>0</v>
      </c>
    </row>
    <row r="370" spans="1:11" x14ac:dyDescent="0.25">
      <c r="A370" s="1" t="s">
        <v>319</v>
      </c>
      <c r="B370" s="1" t="s">
        <v>320</v>
      </c>
      <c r="C370" s="1" t="s">
        <v>260</v>
      </c>
      <c r="D370" s="1">
        <f>MID(pesele[[#This Row],[PESEL]],1,2)+1900</f>
        <v>1909</v>
      </c>
      <c r="E370" s="1" t="str">
        <f>MID(pesele[[#This Row],[PESEL]],3,2)</f>
        <v>21</v>
      </c>
      <c r="F370" s="1" t="str">
        <f>MID(pesele[[#This Row],[PESEL]],6,2)</f>
        <v>21</v>
      </c>
      <c r="G370" s="7">
        <f>MID(pesele[[#This Row],[PESEL]],7,2)/1</f>
        <v>12</v>
      </c>
      <c r="H370" s="1" t="str">
        <f>IF(MOD(MID(pesele[[#This Row],[PESEL]],10,1),2)=0,"k","m")</f>
        <v>m</v>
      </c>
      <c r="I370" s="1">
        <f>IF(pesele[[#This Row],[plec]]="k",IF(RIGHT(pesele[[#This Row],[Imie]],1)="a",0,1),0)</f>
        <v>0</v>
      </c>
      <c r="J370" s="1" t="str">
        <f>pesele[[#This Row],[Nazwisko]]&amp;pesele[[#This Row],[Imie]]</f>
        <v>StrojekFilip</v>
      </c>
      <c r="K370" s="1">
        <f>COUNTIF(pesele[nameid],pesele[[#This Row],[nameid]])-1</f>
        <v>0</v>
      </c>
    </row>
    <row r="371" spans="1:11" x14ac:dyDescent="0.25">
      <c r="A371" s="1" t="s">
        <v>333</v>
      </c>
      <c r="B371" s="1" t="s">
        <v>334</v>
      </c>
      <c r="C371" s="1" t="s">
        <v>335</v>
      </c>
      <c r="D371" s="1">
        <f>MID(pesele[[#This Row],[PESEL]],1,2)+1900</f>
        <v>1909</v>
      </c>
      <c r="E371" s="1" t="str">
        <f>MID(pesele[[#This Row],[PESEL]],3,2)</f>
        <v>21</v>
      </c>
      <c r="F371" s="1" t="str">
        <f>MID(pesele[[#This Row],[PESEL]],6,2)</f>
        <v>41</v>
      </c>
      <c r="G371" s="7">
        <f>MID(pesele[[#This Row],[PESEL]],7,2)/1</f>
        <v>12</v>
      </c>
      <c r="H371" s="1" t="str">
        <f>IF(MOD(MID(pesele[[#This Row],[PESEL]],10,1),2)=0,"k","m")</f>
        <v>k</v>
      </c>
      <c r="I371" s="1">
        <f>IF(pesele[[#This Row],[plec]]="k",IF(RIGHT(pesele[[#This Row],[Imie]],1)="a",0,1),0)</f>
        <v>0</v>
      </c>
      <c r="J371" s="1" t="str">
        <f>pesele[[#This Row],[Nazwisko]]&amp;pesele[[#This Row],[Imie]]</f>
        <v>TokarskaAntonia</v>
      </c>
      <c r="K371" s="1">
        <f>COUNTIF(pesele[nameid],pesele[[#This Row],[nameid]])-1</f>
        <v>0</v>
      </c>
    </row>
    <row r="372" spans="1:11" x14ac:dyDescent="0.25">
      <c r="A372" s="1" t="s">
        <v>462</v>
      </c>
      <c r="B372" s="1" t="s">
        <v>463</v>
      </c>
      <c r="C372" s="1" t="s">
        <v>464</v>
      </c>
      <c r="D372" s="1">
        <f>MID(pesele[[#This Row],[PESEL]],1,2)+1900</f>
        <v>1909</v>
      </c>
      <c r="E372" s="1" t="str">
        <f>MID(pesele[[#This Row],[PESEL]],3,2)</f>
        <v>29</v>
      </c>
      <c r="F372" s="1" t="str">
        <f>MID(pesele[[#This Row],[PESEL]],6,2)</f>
        <v>21</v>
      </c>
      <c r="G372" s="7">
        <f>MID(pesele[[#This Row],[PESEL]],7,2)/1</f>
        <v>13</v>
      </c>
      <c r="H372" s="1" t="str">
        <f>IF(MOD(MID(pesele[[#This Row],[PESEL]],10,1),2)=0,"k","m")</f>
        <v>m</v>
      </c>
      <c r="I372" s="1">
        <f>IF(pesele[[#This Row],[plec]]="k",IF(RIGHT(pesele[[#This Row],[Imie]],1)="a",0,1),0)</f>
        <v>0</v>
      </c>
      <c r="J372" s="1" t="str">
        <f>pesele[[#This Row],[Nazwisko]]&amp;pesele[[#This Row],[Imie]]</f>
        <v>ZaleskiAdrian</v>
      </c>
      <c r="K372" s="1">
        <f>COUNTIF(pesele[nameid],pesele[[#This Row],[nameid]])-1</f>
        <v>0</v>
      </c>
    </row>
    <row r="373" spans="1:11" x14ac:dyDescent="0.25">
      <c r="A373" s="1" t="s">
        <v>112</v>
      </c>
      <c r="B373" s="1" t="s">
        <v>113</v>
      </c>
      <c r="C373" s="1" t="s">
        <v>114</v>
      </c>
      <c r="D373" s="1">
        <f>MID(pesele[[#This Row],[PESEL]],1,2)+1900</f>
        <v>1908</v>
      </c>
      <c r="E373" s="1" t="str">
        <f>MID(pesele[[#This Row],[PESEL]],3,2)</f>
        <v>29</v>
      </c>
      <c r="F373" s="1" t="str">
        <f>MID(pesele[[#This Row],[PESEL]],6,2)</f>
        <v>31</v>
      </c>
      <c r="G373" s="7">
        <f>MID(pesele[[#This Row],[PESEL]],7,2)/1</f>
        <v>14</v>
      </c>
      <c r="H373" s="1" t="str">
        <f>IF(MOD(MID(pesele[[#This Row],[PESEL]],10,1),2)=0,"k","m")</f>
        <v>m</v>
      </c>
      <c r="I373" s="1">
        <f>IF(pesele[[#This Row],[plec]]="k",IF(RIGHT(pesele[[#This Row],[Imie]],1)="a",0,1),0)</f>
        <v>0</v>
      </c>
      <c r="J373" s="1" t="str">
        <f>pesele[[#This Row],[Nazwisko]]&amp;pesele[[#This Row],[Imie]]</f>
        <v>GrubbaOskar</v>
      </c>
      <c r="K373" s="1">
        <f>COUNTIF(pesele[nameid],pesele[[#This Row],[nameid]])-1</f>
        <v>0</v>
      </c>
    </row>
    <row r="374" spans="1:11" x14ac:dyDescent="0.25">
      <c r="A374" s="1" t="s">
        <v>122</v>
      </c>
      <c r="B374" s="1" t="s">
        <v>123</v>
      </c>
      <c r="C374" s="1" t="s">
        <v>47</v>
      </c>
      <c r="D374" s="1">
        <f>MID(pesele[[#This Row],[PESEL]],1,2)+1900</f>
        <v>1908</v>
      </c>
      <c r="E374" s="1" t="str">
        <f>MID(pesele[[#This Row],[PESEL]],3,2)</f>
        <v>29</v>
      </c>
      <c r="F374" s="1" t="str">
        <f>MID(pesele[[#This Row],[PESEL]],6,2)</f>
        <v>51</v>
      </c>
      <c r="G374" s="7">
        <f>MID(pesele[[#This Row],[PESEL]],7,2)/1</f>
        <v>14</v>
      </c>
      <c r="H374" s="1" t="str">
        <f>IF(MOD(MID(pesele[[#This Row],[PESEL]],10,1),2)=0,"k","m")</f>
        <v>m</v>
      </c>
      <c r="I374" s="1">
        <f>IF(pesele[[#This Row],[plec]]="k",IF(RIGHT(pesele[[#This Row],[Imie]],1)="a",0,1),0)</f>
        <v>0</v>
      </c>
      <c r="J374" s="1" t="str">
        <f>pesele[[#This Row],[Nazwisko]]&amp;pesele[[#This Row],[Imie]]</f>
        <v>DabrowskiSzymon</v>
      </c>
      <c r="K374" s="1">
        <f>COUNTIF(pesele[nameid],pesele[[#This Row],[nameid]])-1</f>
        <v>0</v>
      </c>
    </row>
    <row r="375" spans="1:11" x14ac:dyDescent="0.25">
      <c r="A375" s="1" t="s">
        <v>465</v>
      </c>
      <c r="B375" s="1" t="s">
        <v>466</v>
      </c>
      <c r="C375" s="1" t="s">
        <v>166</v>
      </c>
      <c r="D375" s="1">
        <f>MID(pesele[[#This Row],[PESEL]],1,2)+1900</f>
        <v>1909</v>
      </c>
      <c r="E375" s="1" t="str">
        <f>MID(pesele[[#This Row],[PESEL]],3,2)</f>
        <v>29</v>
      </c>
      <c r="F375" s="1" t="str">
        <f>MID(pesele[[#This Row],[PESEL]],6,2)</f>
        <v>31</v>
      </c>
      <c r="G375" s="7">
        <f>MID(pesele[[#This Row],[PESEL]],7,2)/1</f>
        <v>14</v>
      </c>
      <c r="H375" s="1" t="str">
        <f>IF(MOD(MID(pesele[[#This Row],[PESEL]],10,1),2)=0,"k","m")</f>
        <v>m</v>
      </c>
      <c r="I375" s="1">
        <f>IF(pesele[[#This Row],[plec]]="k",IF(RIGHT(pesele[[#This Row],[Imie]],1)="a",0,1),0)</f>
        <v>0</v>
      </c>
      <c r="J375" s="1" t="str">
        <f>pesele[[#This Row],[Nazwisko]]&amp;pesele[[#This Row],[Imie]]</f>
        <v>PuppJakub</v>
      </c>
      <c r="K375" s="1">
        <f>COUNTIF(pesele[nameid],pesele[[#This Row],[nameid]])-1</f>
        <v>0</v>
      </c>
    </row>
    <row r="376" spans="1:11" x14ac:dyDescent="0.25">
      <c r="A376" s="1" t="s">
        <v>910</v>
      </c>
      <c r="B376" s="1" t="s">
        <v>911</v>
      </c>
      <c r="C376" s="1" t="s">
        <v>39</v>
      </c>
      <c r="D376" s="1">
        <f>MID(pesele[[#This Row],[PESEL]],1,2)+1900</f>
        <v>1966</v>
      </c>
      <c r="E376" s="1" t="str">
        <f>MID(pesele[[#This Row],[PESEL]],3,2)</f>
        <v>06</v>
      </c>
      <c r="F376" s="1" t="str">
        <f>MID(pesele[[#This Row],[PESEL]],6,2)</f>
        <v>01</v>
      </c>
      <c r="G376" s="7">
        <f>MID(pesele[[#This Row],[PESEL]],7,2)/1</f>
        <v>14</v>
      </c>
      <c r="H376" s="1" t="str">
        <f>IF(MOD(MID(pesele[[#This Row],[PESEL]],10,1),2)=0,"k","m")</f>
        <v>m</v>
      </c>
      <c r="I376" s="1">
        <f>IF(pesele[[#This Row],[plec]]="k",IF(RIGHT(pesele[[#This Row],[Imie]],1)="a",0,1),0)</f>
        <v>0</v>
      </c>
      <c r="J376" s="1" t="str">
        <f>pesele[[#This Row],[Nazwisko]]&amp;pesele[[#This Row],[Imie]]</f>
        <v>MachalskiMaciej</v>
      </c>
      <c r="K376" s="1">
        <f>COUNTIF(pesele[nameid],pesele[[#This Row],[nameid]])-1</f>
        <v>0</v>
      </c>
    </row>
    <row r="377" spans="1:11" x14ac:dyDescent="0.25">
      <c r="A377" s="1" t="s">
        <v>986</v>
      </c>
      <c r="B377" s="1" t="s">
        <v>987</v>
      </c>
      <c r="C377" s="1" t="s">
        <v>309</v>
      </c>
      <c r="D377" s="1">
        <f>MID(pesele[[#This Row],[PESEL]],1,2)+1900</f>
        <v>1978</v>
      </c>
      <c r="E377" s="1" t="str">
        <f>MID(pesele[[#This Row],[PESEL]],3,2)</f>
        <v>01</v>
      </c>
      <c r="F377" s="1" t="str">
        <f>MID(pesele[[#This Row],[PESEL]],6,2)</f>
        <v>11</v>
      </c>
      <c r="G377" s="7">
        <f>MID(pesele[[#This Row],[PESEL]],7,2)/1</f>
        <v>15</v>
      </c>
      <c r="H377" s="1" t="str">
        <f>IF(MOD(MID(pesele[[#This Row],[PESEL]],10,1),2)=0,"k","m")</f>
        <v>k</v>
      </c>
      <c r="I377" s="1">
        <f>IF(pesele[[#This Row],[plec]]="k",IF(RIGHT(pesele[[#This Row],[Imie]],1)="a",0,1),0)</f>
        <v>0</v>
      </c>
      <c r="J377" s="1" t="str">
        <f>pesele[[#This Row],[Nazwisko]]&amp;pesele[[#This Row],[Imie]]</f>
        <v>ReclawJulia</v>
      </c>
      <c r="K377" s="1">
        <f>COUNTIF(pesele[nameid],pesele[[#This Row],[nameid]])-1</f>
        <v>0</v>
      </c>
    </row>
    <row r="378" spans="1:11" x14ac:dyDescent="0.25">
      <c r="A378" s="1" t="s">
        <v>1053</v>
      </c>
      <c r="B378" s="1" t="s">
        <v>1054</v>
      </c>
      <c r="C378" s="1" t="s">
        <v>166</v>
      </c>
      <c r="D378" s="1">
        <f>MID(pesele[[#This Row],[PESEL]],1,2)+1900</f>
        <v>1988</v>
      </c>
      <c r="E378" s="1" t="str">
        <f>MID(pesele[[#This Row],[PESEL]],3,2)</f>
        <v>08</v>
      </c>
      <c r="F378" s="1" t="str">
        <f>MID(pesele[[#This Row],[PESEL]],6,2)</f>
        <v>41</v>
      </c>
      <c r="G378" s="7">
        <f>MID(pesele[[#This Row],[PESEL]],7,2)/1</f>
        <v>16</v>
      </c>
      <c r="H378" s="1" t="str">
        <f>IF(MOD(MID(pesele[[#This Row],[PESEL]],10,1),2)=0,"k","m")</f>
        <v>m</v>
      </c>
      <c r="I378" s="1">
        <f>IF(pesele[[#This Row],[plec]]="k",IF(RIGHT(pesele[[#This Row],[Imie]],1)="a",0,1),0)</f>
        <v>0</v>
      </c>
      <c r="J378" s="1" t="str">
        <f>pesele[[#This Row],[Nazwisko]]&amp;pesele[[#This Row],[Imie]]</f>
        <v>PrzytulaJakub</v>
      </c>
      <c r="K378" s="1">
        <f>COUNTIF(pesele[nameid],pesele[[#This Row],[nameid]])-1</f>
        <v>0</v>
      </c>
    </row>
    <row r="379" spans="1:11" x14ac:dyDescent="0.25">
      <c r="A379" s="1" t="s">
        <v>926</v>
      </c>
      <c r="B379" s="1" t="s">
        <v>927</v>
      </c>
      <c r="C379" s="1" t="s">
        <v>260</v>
      </c>
      <c r="D379" s="1">
        <f>MID(pesele[[#This Row],[PESEL]],1,2)+1900</f>
        <v>1968</v>
      </c>
      <c r="E379" s="1" t="str">
        <f>MID(pesele[[#This Row],[PESEL]],3,2)</f>
        <v>11</v>
      </c>
      <c r="F379" s="1" t="str">
        <f>MID(pesele[[#This Row],[PESEL]],6,2)</f>
        <v>11</v>
      </c>
      <c r="G379" s="7">
        <f>MID(pesele[[#This Row],[PESEL]],7,2)/1</f>
        <v>17</v>
      </c>
      <c r="H379" s="1" t="str">
        <f>IF(MOD(MID(pesele[[#This Row],[PESEL]],10,1),2)=0,"k","m")</f>
        <v>m</v>
      </c>
      <c r="I379" s="1">
        <f>IF(pesele[[#This Row],[plec]]="k",IF(RIGHT(pesele[[#This Row],[Imie]],1)="a",0,1),0)</f>
        <v>0</v>
      </c>
      <c r="J379" s="1" t="str">
        <f>pesele[[#This Row],[Nazwisko]]&amp;pesele[[#This Row],[Imie]]</f>
        <v>SpanowskiFilip</v>
      </c>
      <c r="K379" s="1">
        <f>COUNTIF(pesele[nameid],pesele[[#This Row],[nameid]])-1</f>
        <v>0</v>
      </c>
    </row>
    <row r="380" spans="1:11" x14ac:dyDescent="0.25">
      <c r="A380" s="1" t="s">
        <v>897</v>
      </c>
      <c r="B380" s="1" t="s">
        <v>898</v>
      </c>
      <c r="C380" s="1" t="s">
        <v>11</v>
      </c>
      <c r="D380" s="1">
        <f>MID(pesele[[#This Row],[PESEL]],1,2)+1900</f>
        <v>1964</v>
      </c>
      <c r="E380" s="1" t="str">
        <f>MID(pesele[[#This Row],[PESEL]],3,2)</f>
        <v>04</v>
      </c>
      <c r="F380" s="1" t="str">
        <f>MID(pesele[[#This Row],[PESEL]],6,2)</f>
        <v>91</v>
      </c>
      <c r="G380" s="7">
        <f>MID(pesele[[#This Row],[PESEL]],7,2)/1</f>
        <v>19</v>
      </c>
      <c r="H380" s="1" t="str">
        <f>IF(MOD(MID(pesele[[#This Row],[PESEL]],10,1),2)=0,"k","m")</f>
        <v>m</v>
      </c>
      <c r="I380" s="1">
        <f>IF(pesele[[#This Row],[plec]]="k",IF(RIGHT(pesele[[#This Row],[Imie]],1)="a",0,1),0)</f>
        <v>0</v>
      </c>
      <c r="J380" s="1" t="str">
        <f>pesele[[#This Row],[Nazwisko]]&amp;pesele[[#This Row],[Imie]]</f>
        <v>LabudaMarcel</v>
      </c>
      <c r="K380" s="1">
        <f>COUNTIF(pesele[nameid],pesele[[#This Row],[nameid]])-1</f>
        <v>0</v>
      </c>
    </row>
    <row r="381" spans="1:11" x14ac:dyDescent="0.25">
      <c r="A381" s="1" t="s">
        <v>1006</v>
      </c>
      <c r="B381" s="1" t="s">
        <v>1007</v>
      </c>
      <c r="C381" s="1" t="s">
        <v>263</v>
      </c>
      <c r="D381" s="1">
        <f>MID(pesele[[#This Row],[PESEL]],1,2)+1900</f>
        <v>1982</v>
      </c>
      <c r="E381" s="1" t="str">
        <f>MID(pesele[[#This Row],[PESEL]],3,2)</f>
        <v>07</v>
      </c>
      <c r="F381" s="1" t="str">
        <f>MID(pesele[[#This Row],[PESEL]],6,2)</f>
        <v>21</v>
      </c>
      <c r="G381" s="7">
        <f>MID(pesele[[#This Row],[PESEL]],7,2)/1</f>
        <v>19</v>
      </c>
      <c r="H381" s="1" t="str">
        <f>IF(MOD(MID(pesele[[#This Row],[PESEL]],10,1),2)=0,"k","m")</f>
        <v>k</v>
      </c>
      <c r="I381" s="1">
        <f>IF(pesele[[#This Row],[plec]]="k",IF(RIGHT(pesele[[#This Row],[Imie]],1)="a",0,1),0)</f>
        <v>0</v>
      </c>
      <c r="J381" s="1" t="str">
        <f>pesele[[#This Row],[Nazwisko]]&amp;pesele[[#This Row],[Imie]]</f>
        <v>BialkowskaKamila</v>
      </c>
      <c r="K381" s="1">
        <f>COUNTIF(pesele[nameid],pesele[[#This Row],[nameid]])-1</f>
        <v>0</v>
      </c>
    </row>
    <row r="382" spans="1:11" x14ac:dyDescent="0.25">
      <c r="A382" s="1" t="s">
        <v>1104</v>
      </c>
      <c r="B382" s="1" t="s">
        <v>1105</v>
      </c>
      <c r="C382" s="1" t="s">
        <v>89</v>
      </c>
      <c r="D382" s="1">
        <f>MID(pesele[[#This Row],[PESEL]],1,2)+1900</f>
        <v>1989</v>
      </c>
      <c r="E382" s="1" t="str">
        <f>MID(pesele[[#This Row],[PESEL]],3,2)</f>
        <v>08</v>
      </c>
      <c r="F382" s="1" t="str">
        <f>MID(pesele[[#This Row],[PESEL]],6,2)</f>
        <v>51</v>
      </c>
      <c r="G382" s="7">
        <f>MID(pesele[[#This Row],[PESEL]],7,2)/1</f>
        <v>19</v>
      </c>
      <c r="H382" s="1" t="str">
        <f>IF(MOD(MID(pesele[[#This Row],[PESEL]],10,1),2)=0,"k","m")</f>
        <v>k</v>
      </c>
      <c r="I382" s="1">
        <f>IF(pesele[[#This Row],[plec]]="k",IF(RIGHT(pesele[[#This Row],[Imie]],1)="a",0,1),0)</f>
        <v>0</v>
      </c>
      <c r="J382" s="1" t="str">
        <f>pesele[[#This Row],[Nazwisko]]&amp;pesele[[#This Row],[Imie]]</f>
        <v>KurowskaMaja</v>
      </c>
      <c r="K382" s="1">
        <f>COUNTIF(pesele[nameid],pesele[[#This Row],[nameid]])-1</f>
        <v>0</v>
      </c>
    </row>
    <row r="383" spans="1:11" x14ac:dyDescent="0.25">
      <c r="A383" s="1" t="s">
        <v>881</v>
      </c>
      <c r="B383" s="1" t="s">
        <v>882</v>
      </c>
      <c r="C383" s="1" t="s">
        <v>309</v>
      </c>
      <c r="D383" s="1">
        <f>MID(pesele[[#This Row],[PESEL]],1,2)+1900</f>
        <v>1961</v>
      </c>
      <c r="E383" s="1" t="str">
        <f>MID(pesele[[#This Row],[PESEL]],3,2)</f>
        <v>12</v>
      </c>
      <c r="F383" s="1" t="str">
        <f>MID(pesele[[#This Row],[PESEL]],6,2)</f>
        <v>02</v>
      </c>
      <c r="G383" s="7">
        <f>MID(pesele[[#This Row],[PESEL]],7,2)/1</f>
        <v>20</v>
      </c>
      <c r="H383" s="1" t="str">
        <f>IF(MOD(MID(pesele[[#This Row],[PESEL]],10,1),2)=0,"k","m")</f>
        <v>k</v>
      </c>
      <c r="I383" s="1">
        <f>IF(pesele[[#This Row],[plec]]="k",IF(RIGHT(pesele[[#This Row],[Imie]],1)="a",0,1),0)</f>
        <v>0</v>
      </c>
      <c r="J383" s="1" t="str">
        <f>pesele[[#This Row],[Nazwisko]]&amp;pesele[[#This Row],[Imie]]</f>
        <v>SalanowskaJulia</v>
      </c>
      <c r="K383" s="1">
        <f>COUNTIF(pesele[nameid],pesele[[#This Row],[nameid]])-1</f>
        <v>0</v>
      </c>
    </row>
    <row r="384" spans="1:11" x14ac:dyDescent="0.25">
      <c r="A384" s="1" t="s">
        <v>1093</v>
      </c>
      <c r="B384" s="1" t="s">
        <v>1094</v>
      </c>
      <c r="C384" s="1" t="s">
        <v>1095</v>
      </c>
      <c r="D384" s="1">
        <f>MID(pesele[[#This Row],[PESEL]],1,2)+1900</f>
        <v>1989</v>
      </c>
      <c r="E384" s="1" t="str">
        <f>MID(pesele[[#This Row],[PESEL]],3,2)</f>
        <v>04</v>
      </c>
      <c r="F384" s="1" t="str">
        <f>MID(pesele[[#This Row],[PESEL]],6,2)</f>
        <v>62</v>
      </c>
      <c r="G384" s="7">
        <f>MID(pesele[[#This Row],[PESEL]],7,2)/1</f>
        <v>20</v>
      </c>
      <c r="H384" s="1" t="str">
        <f>IF(MOD(MID(pesele[[#This Row],[PESEL]],10,1),2)=0,"k","m")</f>
        <v>m</v>
      </c>
      <c r="I384" s="1">
        <f>IF(pesele[[#This Row],[plec]]="k",IF(RIGHT(pesele[[#This Row],[Imie]],1)="a",0,1),0)</f>
        <v>0</v>
      </c>
      <c r="J384" s="1" t="str">
        <f>pesele[[#This Row],[Nazwisko]]&amp;pesele[[#This Row],[Imie]]</f>
        <v>WitkowskiAndrea</v>
      </c>
      <c r="K384" s="1">
        <f>COUNTIF(pesele[nameid],pesele[[#This Row],[nameid]])-1</f>
        <v>0</v>
      </c>
    </row>
    <row r="385" spans="1:11" x14ac:dyDescent="0.25">
      <c r="A385" s="1" t="s">
        <v>1120</v>
      </c>
      <c r="B385" s="1" t="s">
        <v>1121</v>
      </c>
      <c r="C385" s="1" t="s">
        <v>223</v>
      </c>
      <c r="D385" s="1">
        <f>MID(pesele[[#This Row],[PESEL]],1,2)+1900</f>
        <v>1990</v>
      </c>
      <c r="E385" s="1" t="str">
        <f>MID(pesele[[#This Row],[PESEL]],3,2)</f>
        <v>05</v>
      </c>
      <c r="F385" s="1" t="str">
        <f>MID(pesele[[#This Row],[PESEL]],6,2)</f>
        <v>12</v>
      </c>
      <c r="G385" s="7">
        <f>MID(pesele[[#This Row],[PESEL]],7,2)/1</f>
        <v>20</v>
      </c>
      <c r="H385" s="1" t="str">
        <f>IF(MOD(MID(pesele[[#This Row],[PESEL]],10,1),2)=0,"k","m")</f>
        <v>m</v>
      </c>
      <c r="I385" s="1">
        <f>IF(pesele[[#This Row],[plec]]="k",IF(RIGHT(pesele[[#This Row],[Imie]],1)="a",0,1),0)</f>
        <v>0</v>
      </c>
      <c r="J385" s="1" t="str">
        <f>pesele[[#This Row],[Nazwisko]]&amp;pesele[[#This Row],[Imie]]</f>
        <v>BurzaStanislaw</v>
      </c>
      <c r="K385" s="1">
        <f>COUNTIF(pesele[nameid],pesele[[#This Row],[nameid]])-1</f>
        <v>0</v>
      </c>
    </row>
    <row r="386" spans="1:11" x14ac:dyDescent="0.25">
      <c r="A386" s="1" t="s">
        <v>1049</v>
      </c>
      <c r="B386" s="1" t="s">
        <v>1050</v>
      </c>
      <c r="C386" s="1" t="s">
        <v>194</v>
      </c>
      <c r="D386" s="1">
        <f>MID(pesele[[#This Row],[PESEL]],1,2)+1900</f>
        <v>1987</v>
      </c>
      <c r="E386" s="1" t="str">
        <f>MID(pesele[[#This Row],[PESEL]],3,2)</f>
        <v>07</v>
      </c>
      <c r="F386" s="1" t="str">
        <f>MID(pesele[[#This Row],[PESEL]],6,2)</f>
        <v>72</v>
      </c>
      <c r="G386" s="7">
        <f>MID(pesele[[#This Row],[PESEL]],7,2)/1</f>
        <v>24</v>
      </c>
      <c r="H386" s="1" t="str">
        <f>IF(MOD(MID(pesele[[#This Row],[PESEL]],10,1),2)=0,"k","m")</f>
        <v>k</v>
      </c>
      <c r="I386" s="1">
        <f>IF(pesele[[#This Row],[plec]]="k",IF(RIGHT(pesele[[#This Row],[Imie]],1)="a",0,1),0)</f>
        <v>0</v>
      </c>
      <c r="J386" s="1" t="str">
        <f>pesele[[#This Row],[Nazwisko]]&amp;pesele[[#This Row],[Imie]]</f>
        <v>TrzebiatowskaAnna</v>
      </c>
      <c r="K386" s="1">
        <f>COUNTIF(pesele[nameid],pesele[[#This Row],[nameid]])-1</f>
        <v>0</v>
      </c>
    </row>
    <row r="387" spans="1:11" x14ac:dyDescent="0.25">
      <c r="A387" s="1" t="s">
        <v>928</v>
      </c>
      <c r="B387" s="1" t="s">
        <v>929</v>
      </c>
      <c r="C387" s="1" t="s">
        <v>39</v>
      </c>
      <c r="D387" s="1">
        <f>MID(pesele[[#This Row],[PESEL]],1,2)+1900</f>
        <v>1969</v>
      </c>
      <c r="E387" s="1" t="str">
        <f>MID(pesele[[#This Row],[PESEL]],3,2)</f>
        <v>03</v>
      </c>
      <c r="F387" s="1" t="str">
        <f>MID(pesele[[#This Row],[PESEL]],6,2)</f>
        <v>62</v>
      </c>
      <c r="G387" s="7">
        <f>MID(pesele[[#This Row],[PESEL]],7,2)/1</f>
        <v>26</v>
      </c>
      <c r="H387" s="1" t="str">
        <f>IF(MOD(MID(pesele[[#This Row],[PESEL]],10,1),2)=0,"k","m")</f>
        <v>m</v>
      </c>
      <c r="I387" s="1">
        <f>IF(pesele[[#This Row],[plec]]="k",IF(RIGHT(pesele[[#This Row],[Imie]],1)="a",0,1),0)</f>
        <v>0</v>
      </c>
      <c r="J387" s="1" t="str">
        <f>pesele[[#This Row],[Nazwisko]]&amp;pesele[[#This Row],[Imie]]</f>
        <v>MacholMaciej</v>
      </c>
      <c r="K387" s="1">
        <f>COUNTIF(pesele[nameid],pesele[[#This Row],[nameid]])-1</f>
        <v>0</v>
      </c>
    </row>
    <row r="388" spans="1:11" x14ac:dyDescent="0.25">
      <c r="A388" s="1" t="s">
        <v>995</v>
      </c>
      <c r="B388" s="1" t="s">
        <v>996</v>
      </c>
      <c r="C388" s="1" t="s">
        <v>28</v>
      </c>
      <c r="D388" s="1">
        <f>MID(pesele[[#This Row],[PESEL]],1,2)+1900</f>
        <v>1979</v>
      </c>
      <c r="E388" s="1" t="str">
        <f>MID(pesele[[#This Row],[PESEL]],3,2)</f>
        <v>07</v>
      </c>
      <c r="F388" s="1" t="str">
        <f>MID(pesele[[#This Row],[PESEL]],6,2)</f>
        <v>62</v>
      </c>
      <c r="G388" s="7">
        <f>MID(pesele[[#This Row],[PESEL]],7,2)/1</f>
        <v>27</v>
      </c>
      <c r="H388" s="1" t="str">
        <f>IF(MOD(MID(pesele[[#This Row],[PESEL]],10,1),2)=0,"k","m")</f>
        <v>m</v>
      </c>
      <c r="I388" s="1">
        <f>IF(pesele[[#This Row],[plec]]="k",IF(RIGHT(pesele[[#This Row],[Imie]],1)="a",0,1),0)</f>
        <v>0</v>
      </c>
      <c r="J388" s="1" t="str">
        <f>pesele[[#This Row],[Nazwisko]]&amp;pesele[[#This Row],[Imie]]</f>
        <v>TomaszewskiBruno</v>
      </c>
      <c r="K388" s="1">
        <f>COUNTIF(pesele[nameid],pesele[[#This Row],[nameid]])-1</f>
        <v>0</v>
      </c>
    </row>
    <row r="389" spans="1:11" x14ac:dyDescent="0.25">
      <c r="A389" s="1" t="s">
        <v>853</v>
      </c>
      <c r="B389" s="1" t="s">
        <v>854</v>
      </c>
      <c r="C389" s="1" t="s">
        <v>855</v>
      </c>
      <c r="D389" s="1">
        <f>MID(pesele[[#This Row],[PESEL]],1,2)+1900</f>
        <v>1955</v>
      </c>
      <c r="E389" s="1" t="str">
        <f>MID(pesele[[#This Row],[PESEL]],3,2)</f>
        <v>12</v>
      </c>
      <c r="F389" s="1" t="str">
        <f>MID(pesele[[#This Row],[PESEL]],6,2)</f>
        <v>12</v>
      </c>
      <c r="G389" s="7">
        <f>MID(pesele[[#This Row],[PESEL]],7,2)/1</f>
        <v>28</v>
      </c>
      <c r="H389" s="1" t="str">
        <f>IF(MOD(MID(pesele[[#This Row],[PESEL]],10,1),2)=0,"k","m")</f>
        <v>m</v>
      </c>
      <c r="I389" s="1">
        <f>IF(pesele[[#This Row],[plec]]="k",IF(RIGHT(pesele[[#This Row],[Imie]],1)="a",0,1),0)</f>
        <v>0</v>
      </c>
      <c r="J389" s="1" t="str">
        <f>pesele[[#This Row],[Nazwisko]]&amp;pesele[[#This Row],[Imie]]</f>
        <v>HanczarekOlivier</v>
      </c>
      <c r="K389" s="1">
        <f>COUNTIF(pesele[nameid],pesele[[#This Row],[nameid]])-1</f>
        <v>0</v>
      </c>
    </row>
    <row r="390" spans="1:11" x14ac:dyDescent="0.25">
      <c r="A390" s="1" t="s">
        <v>958</v>
      </c>
      <c r="B390" s="1" t="s">
        <v>207</v>
      </c>
      <c r="C390" s="1" t="s">
        <v>906</v>
      </c>
      <c r="D390" s="1">
        <f>MID(pesele[[#This Row],[PESEL]],1,2)+1900</f>
        <v>1973</v>
      </c>
      <c r="E390" s="1" t="str">
        <f>MID(pesele[[#This Row],[PESEL]],3,2)</f>
        <v>11</v>
      </c>
      <c r="F390" s="1" t="str">
        <f>MID(pesele[[#This Row],[PESEL]],6,2)</f>
        <v>32</v>
      </c>
      <c r="G390" s="7">
        <f>MID(pesele[[#This Row],[PESEL]],7,2)/1</f>
        <v>28</v>
      </c>
      <c r="H390" s="1" t="str">
        <f>IF(MOD(MID(pesele[[#This Row],[PESEL]],10,1),2)=0,"k","m")</f>
        <v>m</v>
      </c>
      <c r="I390" s="1">
        <f>IF(pesele[[#This Row],[plec]]="k",IF(RIGHT(pesele[[#This Row],[Imie]],1)="a",0,1),0)</f>
        <v>0</v>
      </c>
      <c r="J390" s="1" t="str">
        <f>pesele[[#This Row],[Nazwisko]]&amp;pesele[[#This Row],[Imie]]</f>
        <v>WizniewskiAntoni</v>
      </c>
      <c r="K390" s="1">
        <f>COUNTIF(pesele[nameid],pesele[[#This Row],[nameid]])-1</f>
        <v>0</v>
      </c>
    </row>
    <row r="391" spans="1:11" x14ac:dyDescent="0.25">
      <c r="A391" s="1" t="s">
        <v>1067</v>
      </c>
      <c r="B391" s="1" t="s">
        <v>1068</v>
      </c>
      <c r="C391" s="1" t="s">
        <v>56</v>
      </c>
      <c r="D391" s="1">
        <f>MID(pesele[[#This Row],[PESEL]],1,2)+1900</f>
        <v>1989</v>
      </c>
      <c r="E391" s="1" t="str">
        <f>MID(pesele[[#This Row],[PESEL]],3,2)</f>
        <v>01</v>
      </c>
      <c r="F391" s="1" t="str">
        <f>MID(pesele[[#This Row],[PESEL]],6,2)</f>
        <v>12</v>
      </c>
      <c r="G391" s="7">
        <f>MID(pesele[[#This Row],[PESEL]],7,2)/1</f>
        <v>29</v>
      </c>
      <c r="H391" s="1" t="str">
        <f>IF(MOD(MID(pesele[[#This Row],[PESEL]],10,1),2)=0,"k","m")</f>
        <v>k</v>
      </c>
      <c r="I391" s="1">
        <f>IF(pesele[[#This Row],[plec]]="k",IF(RIGHT(pesele[[#This Row],[Imie]],1)="a",0,1),0)</f>
        <v>0</v>
      </c>
      <c r="J391" s="1" t="str">
        <f>pesele[[#This Row],[Nazwisko]]&amp;pesele[[#This Row],[Imie]]</f>
        <v>WilkAmelia</v>
      </c>
      <c r="K391" s="1">
        <f>COUNTIF(pesele[nameid],pesele[[#This Row],[nameid]])-1</f>
        <v>0</v>
      </c>
    </row>
    <row r="392" spans="1:11" x14ac:dyDescent="0.25">
      <c r="A392" s="1" t="s">
        <v>1035</v>
      </c>
      <c r="B392" s="1" t="s">
        <v>1036</v>
      </c>
      <c r="C392" s="1" t="s">
        <v>214</v>
      </c>
      <c r="D392" s="1">
        <f>MID(pesele[[#This Row],[PESEL]],1,2)+1900</f>
        <v>1986</v>
      </c>
      <c r="E392" s="1" t="str">
        <f>MID(pesele[[#This Row],[PESEL]],3,2)</f>
        <v>07</v>
      </c>
      <c r="F392" s="1" t="str">
        <f>MID(pesele[[#This Row],[PESEL]],6,2)</f>
        <v>63</v>
      </c>
      <c r="G392" s="7">
        <f>MID(pesele[[#This Row],[PESEL]],7,2)/1</f>
        <v>30</v>
      </c>
      <c r="H392" s="1" t="str">
        <f>IF(MOD(MID(pesele[[#This Row],[PESEL]],10,1),2)=0,"k","m")</f>
        <v>k</v>
      </c>
      <c r="I392" s="1">
        <f>IF(pesele[[#This Row],[plec]]="k",IF(RIGHT(pesele[[#This Row],[Imie]],1)="a",0,1),0)</f>
        <v>0</v>
      </c>
      <c r="J392" s="1" t="str">
        <f>pesele[[#This Row],[Nazwisko]]&amp;pesele[[#This Row],[Imie]]</f>
        <v>KolodziejczykMarta</v>
      </c>
      <c r="K392" s="1">
        <f>COUNTIF(pesele[nameid],pesele[[#This Row],[nameid]])-1</f>
        <v>0</v>
      </c>
    </row>
    <row r="393" spans="1:11" x14ac:dyDescent="0.25">
      <c r="A393" s="1" t="s">
        <v>1071</v>
      </c>
      <c r="B393" s="1" t="s">
        <v>1072</v>
      </c>
      <c r="C393" s="1" t="s">
        <v>121</v>
      </c>
      <c r="D393" s="1">
        <f>MID(pesele[[#This Row],[PESEL]],1,2)+1900</f>
        <v>1989</v>
      </c>
      <c r="E393" s="1" t="str">
        <f>MID(pesele[[#This Row],[PESEL]],3,2)</f>
        <v>01</v>
      </c>
      <c r="F393" s="1" t="str">
        <f>MID(pesele[[#This Row],[PESEL]],6,2)</f>
        <v>63</v>
      </c>
      <c r="G393" s="7">
        <f>MID(pesele[[#This Row],[PESEL]],7,2)/1</f>
        <v>30</v>
      </c>
      <c r="H393" s="1" t="str">
        <f>IF(MOD(MID(pesele[[#This Row],[PESEL]],10,1),2)=0,"k","m")</f>
        <v>m</v>
      </c>
      <c r="I393" s="1">
        <f>IF(pesele[[#This Row],[plec]]="k",IF(RIGHT(pesele[[#This Row],[Imie]],1)="a",0,1),0)</f>
        <v>0</v>
      </c>
      <c r="J393" s="1" t="str">
        <f>pesele[[#This Row],[Nazwisko]]&amp;pesele[[#This Row],[Imie]]</f>
        <v>PistekJan</v>
      </c>
      <c r="K393" s="1">
        <f>COUNTIF(pesele[nameid],pesele[[#This Row],[nameid]])-1</f>
        <v>0</v>
      </c>
    </row>
    <row r="394" spans="1:11" x14ac:dyDescent="0.25">
      <c r="A394" s="1" t="s">
        <v>1037</v>
      </c>
      <c r="B394" s="1" t="s">
        <v>1038</v>
      </c>
      <c r="C394" s="1" t="s">
        <v>1039</v>
      </c>
      <c r="D394" s="1">
        <f>MID(pesele[[#This Row],[PESEL]],1,2)+1900</f>
        <v>1986</v>
      </c>
      <c r="E394" s="1" t="str">
        <f>MID(pesele[[#This Row],[PESEL]],3,2)</f>
        <v>07</v>
      </c>
      <c r="F394" s="1" t="str">
        <f>MID(pesele[[#This Row],[PESEL]],6,2)</f>
        <v>03</v>
      </c>
      <c r="G394" s="7">
        <f>MID(pesele[[#This Row],[PESEL]],7,2)/1</f>
        <v>32</v>
      </c>
      <c r="H394" s="1" t="str">
        <f>IF(MOD(MID(pesele[[#This Row],[PESEL]],10,1),2)=0,"k","m")</f>
        <v>k</v>
      </c>
      <c r="I394" s="1">
        <f>IF(pesele[[#This Row],[plec]]="k",IF(RIGHT(pesele[[#This Row],[Imie]],1)="a",0,1),0)</f>
        <v>0</v>
      </c>
      <c r="J394" s="1" t="str">
        <f>pesele[[#This Row],[Nazwisko]]&amp;pesele[[#This Row],[Imie]]</f>
        <v>ProcinskaJulianna</v>
      </c>
      <c r="K394" s="1">
        <f>COUNTIF(pesele[nameid],pesele[[#This Row],[nameid]])-1</f>
        <v>0</v>
      </c>
    </row>
    <row r="395" spans="1:11" x14ac:dyDescent="0.25">
      <c r="A395" s="1" t="s">
        <v>1057</v>
      </c>
      <c r="B395" s="1" t="s">
        <v>1058</v>
      </c>
      <c r="C395" s="1" t="s">
        <v>223</v>
      </c>
      <c r="D395" s="1">
        <f>MID(pesele[[#This Row],[PESEL]],1,2)+1900</f>
        <v>1988</v>
      </c>
      <c r="E395" s="1" t="str">
        <f>MID(pesele[[#This Row],[PESEL]],3,2)</f>
        <v>10</v>
      </c>
      <c r="F395" s="1" t="str">
        <f>MID(pesele[[#This Row],[PESEL]],6,2)</f>
        <v>03</v>
      </c>
      <c r="G395" s="7">
        <f>MID(pesele[[#This Row],[PESEL]],7,2)/1</f>
        <v>32</v>
      </c>
      <c r="H395" s="1" t="str">
        <f>IF(MOD(MID(pesele[[#This Row],[PESEL]],10,1),2)=0,"k","m")</f>
        <v>m</v>
      </c>
      <c r="I395" s="1">
        <f>IF(pesele[[#This Row],[plec]]="k",IF(RIGHT(pesele[[#This Row],[Imie]],1)="a",0,1),0)</f>
        <v>0</v>
      </c>
      <c r="J395" s="1" t="str">
        <f>pesele[[#This Row],[Nazwisko]]&amp;pesele[[#This Row],[Imie]]</f>
        <v>DerekStanislaw</v>
      </c>
      <c r="K395" s="1">
        <f>COUNTIF(pesele[nameid],pesele[[#This Row],[nameid]])-1</f>
        <v>0</v>
      </c>
    </row>
    <row r="396" spans="1:11" x14ac:dyDescent="0.25">
      <c r="A396" s="1" t="s">
        <v>1087</v>
      </c>
      <c r="B396" s="1" t="s">
        <v>1088</v>
      </c>
      <c r="C396" s="1" t="s">
        <v>275</v>
      </c>
      <c r="D396" s="1">
        <f>MID(pesele[[#This Row],[PESEL]],1,2)+1900</f>
        <v>1989</v>
      </c>
      <c r="E396" s="1" t="str">
        <f>MID(pesele[[#This Row],[PESEL]],3,2)</f>
        <v>04</v>
      </c>
      <c r="F396" s="1" t="str">
        <f>MID(pesele[[#This Row],[PESEL]],6,2)</f>
        <v>63</v>
      </c>
      <c r="G396" s="7">
        <f>MID(pesele[[#This Row],[PESEL]],7,2)/1</f>
        <v>33</v>
      </c>
      <c r="H396" s="1" t="str">
        <f>IF(MOD(MID(pesele[[#This Row],[PESEL]],10,1),2)=0,"k","m")</f>
        <v>k</v>
      </c>
      <c r="I396" s="1">
        <f>IF(pesele[[#This Row],[plec]]="k",IF(RIGHT(pesele[[#This Row],[Imie]],1)="a",0,1),0)</f>
        <v>0</v>
      </c>
      <c r="J396" s="1" t="str">
        <f>pesele[[#This Row],[Nazwisko]]&amp;pesele[[#This Row],[Imie]]</f>
        <v>KlebbaMichalina</v>
      </c>
      <c r="K396" s="1">
        <f>COUNTIF(pesele[nameid],pesele[[#This Row],[nameid]])-1</f>
        <v>0</v>
      </c>
    </row>
    <row r="397" spans="1:11" x14ac:dyDescent="0.25">
      <c r="A397" s="1" t="s">
        <v>1091</v>
      </c>
      <c r="B397" s="1" t="s">
        <v>1092</v>
      </c>
      <c r="C397" s="1" t="s">
        <v>219</v>
      </c>
      <c r="D397" s="1">
        <f>MID(pesele[[#This Row],[PESEL]],1,2)+1900</f>
        <v>1989</v>
      </c>
      <c r="E397" s="1" t="str">
        <f>MID(pesele[[#This Row],[PESEL]],3,2)</f>
        <v>04</v>
      </c>
      <c r="F397" s="1" t="str">
        <f>MID(pesele[[#This Row],[PESEL]],6,2)</f>
        <v>13</v>
      </c>
      <c r="G397" s="7">
        <f>MID(pesele[[#This Row],[PESEL]],7,2)/1</f>
        <v>33</v>
      </c>
      <c r="H397" s="1" t="str">
        <f>IF(MOD(MID(pesele[[#This Row],[PESEL]],10,1),2)=0,"k","m")</f>
        <v>m</v>
      </c>
      <c r="I397" s="1">
        <f>IF(pesele[[#This Row],[plec]]="k",IF(RIGHT(pesele[[#This Row],[Imie]],1)="a",0,1),0)</f>
        <v>0</v>
      </c>
      <c r="J397" s="1" t="str">
        <f>pesele[[#This Row],[Nazwisko]]&amp;pesele[[#This Row],[Imie]]</f>
        <v>BrydzinskiMariusz</v>
      </c>
      <c r="K397" s="1">
        <f>COUNTIF(pesele[nameid],pesele[[#This Row],[nameid]])-1</f>
        <v>0</v>
      </c>
    </row>
    <row r="398" spans="1:11" x14ac:dyDescent="0.25">
      <c r="A398" s="1" t="s">
        <v>1023</v>
      </c>
      <c r="B398" s="1" t="s">
        <v>1024</v>
      </c>
      <c r="C398" s="1" t="s">
        <v>166</v>
      </c>
      <c r="D398" s="1">
        <f>MID(pesele[[#This Row],[PESEL]],1,2)+1900</f>
        <v>1985</v>
      </c>
      <c r="E398" s="1" t="str">
        <f>MID(pesele[[#This Row],[PESEL]],3,2)</f>
        <v>05</v>
      </c>
      <c r="F398" s="1" t="str">
        <f>MID(pesele[[#This Row],[PESEL]],6,2)</f>
        <v>13</v>
      </c>
      <c r="G398" s="7">
        <f>MID(pesele[[#This Row],[PESEL]],7,2)/1</f>
        <v>35</v>
      </c>
      <c r="H398" s="1" t="str">
        <f>IF(MOD(MID(pesele[[#This Row],[PESEL]],10,1),2)=0,"k","m")</f>
        <v>m</v>
      </c>
      <c r="I398" s="1">
        <f>IF(pesele[[#This Row],[plec]]="k",IF(RIGHT(pesele[[#This Row],[Imie]],1)="a",0,1),0)</f>
        <v>0</v>
      </c>
      <c r="J398" s="1" t="str">
        <f>pesele[[#This Row],[Nazwisko]]&amp;pesele[[#This Row],[Imie]]</f>
        <v>RembiewskiJakub</v>
      </c>
      <c r="K398" s="1">
        <f>COUNTIF(pesele[nameid],pesele[[#This Row],[nameid]])-1</f>
        <v>0</v>
      </c>
    </row>
    <row r="399" spans="1:11" x14ac:dyDescent="0.25">
      <c r="A399" s="1" t="s">
        <v>830</v>
      </c>
      <c r="B399" s="1" t="s">
        <v>831</v>
      </c>
      <c r="C399" s="1" t="s">
        <v>832</v>
      </c>
      <c r="D399" s="1">
        <f>MID(pesele[[#This Row],[PESEL]],1,2)+1900</f>
        <v>1950</v>
      </c>
      <c r="E399" s="1" t="str">
        <f>MID(pesele[[#This Row],[PESEL]],3,2)</f>
        <v>10</v>
      </c>
      <c r="F399" s="1" t="str">
        <f>MID(pesele[[#This Row],[PESEL]],6,2)</f>
        <v>63</v>
      </c>
      <c r="G399" s="7">
        <f>MID(pesele[[#This Row],[PESEL]],7,2)/1</f>
        <v>36</v>
      </c>
      <c r="H399" s="1" t="str">
        <f>IF(MOD(MID(pesele[[#This Row],[PESEL]],10,1),2)=0,"k","m")</f>
        <v>m</v>
      </c>
      <c r="I399" s="1">
        <f>IF(pesele[[#This Row],[plec]]="k",IF(RIGHT(pesele[[#This Row],[Imie]],1)="a",0,1),0)</f>
        <v>0</v>
      </c>
      <c r="J399" s="1" t="str">
        <f>pesele[[#This Row],[Nazwisko]]&amp;pesele[[#This Row],[Imie]]</f>
        <v>SwistekDamian</v>
      </c>
      <c r="K399" s="1">
        <f>COUNTIF(pesele[nameid],pesele[[#This Row],[nameid]])-1</f>
        <v>0</v>
      </c>
    </row>
    <row r="400" spans="1:11" x14ac:dyDescent="0.25">
      <c r="A400" s="1" t="s">
        <v>869</v>
      </c>
      <c r="B400" s="1" t="s">
        <v>870</v>
      </c>
      <c r="C400" s="1" t="s">
        <v>260</v>
      </c>
      <c r="D400" s="1">
        <f>MID(pesele[[#This Row],[PESEL]],1,2)+1900</f>
        <v>1959</v>
      </c>
      <c r="E400" s="1" t="str">
        <f>MID(pesele[[#This Row],[PESEL]],3,2)</f>
        <v>08</v>
      </c>
      <c r="F400" s="1" t="str">
        <f>MID(pesele[[#This Row],[PESEL]],6,2)</f>
        <v>03</v>
      </c>
      <c r="G400" s="7">
        <f>MID(pesele[[#This Row],[PESEL]],7,2)/1</f>
        <v>36</v>
      </c>
      <c r="H400" s="1" t="str">
        <f>IF(MOD(MID(pesele[[#This Row],[PESEL]],10,1),2)=0,"k","m")</f>
        <v>m</v>
      </c>
      <c r="I400" s="1">
        <f>IF(pesele[[#This Row],[plec]]="k",IF(RIGHT(pesele[[#This Row],[Imie]],1)="a",0,1),0)</f>
        <v>0</v>
      </c>
      <c r="J400" s="1" t="str">
        <f>pesele[[#This Row],[Nazwisko]]&amp;pesele[[#This Row],[Imie]]</f>
        <v>SobolFilip</v>
      </c>
      <c r="K400" s="1">
        <f>COUNTIF(pesele[nameid],pesele[[#This Row],[nameid]])-1</f>
        <v>0</v>
      </c>
    </row>
    <row r="401" spans="1:11" x14ac:dyDescent="0.25">
      <c r="A401" s="1" t="s">
        <v>846</v>
      </c>
      <c r="B401" s="1" t="s">
        <v>847</v>
      </c>
      <c r="C401" s="1" t="s">
        <v>848</v>
      </c>
      <c r="D401" s="1">
        <f>MID(pesele[[#This Row],[PESEL]],1,2)+1900</f>
        <v>1954</v>
      </c>
      <c r="E401" s="1" t="str">
        <f>MID(pesele[[#This Row],[PESEL]],3,2)</f>
        <v>02</v>
      </c>
      <c r="F401" s="1" t="str">
        <f>MID(pesele[[#This Row],[PESEL]],6,2)</f>
        <v>83</v>
      </c>
      <c r="G401" s="7">
        <f>MID(pesele[[#This Row],[PESEL]],7,2)/1</f>
        <v>37</v>
      </c>
      <c r="H401" s="1" t="str">
        <f>IF(MOD(MID(pesele[[#This Row],[PESEL]],10,1),2)=0,"k","m")</f>
        <v>m</v>
      </c>
      <c r="I401" s="1">
        <f>IF(pesele[[#This Row],[plec]]="k",IF(RIGHT(pesele[[#This Row],[Imie]],1)="a",0,1),0)</f>
        <v>0</v>
      </c>
      <c r="J401" s="1" t="str">
        <f>pesele[[#This Row],[Nazwisko]]&amp;pesele[[#This Row],[Imie]]</f>
        <v>SilakowskiHenryk</v>
      </c>
      <c r="K401" s="1">
        <f>COUNTIF(pesele[nameid],pesele[[#This Row],[nameid]])-1</f>
        <v>0</v>
      </c>
    </row>
    <row r="402" spans="1:11" x14ac:dyDescent="0.25">
      <c r="A402" s="1" t="s">
        <v>1065</v>
      </c>
      <c r="B402" s="1" t="s">
        <v>1066</v>
      </c>
      <c r="C402" s="1" t="s">
        <v>142</v>
      </c>
      <c r="D402" s="1">
        <f>MID(pesele[[#This Row],[PESEL]],1,2)+1900</f>
        <v>1989</v>
      </c>
      <c r="E402" s="1" t="str">
        <f>MID(pesele[[#This Row],[PESEL]],3,2)</f>
        <v>01</v>
      </c>
      <c r="F402" s="1" t="str">
        <f>MID(pesele[[#This Row],[PESEL]],6,2)</f>
        <v>73</v>
      </c>
      <c r="G402" s="7">
        <f>MID(pesele[[#This Row],[PESEL]],7,2)/1</f>
        <v>37</v>
      </c>
      <c r="H402" s="1" t="str">
        <f>IF(MOD(MID(pesele[[#This Row],[PESEL]],10,1),2)=0,"k","m")</f>
        <v>k</v>
      </c>
      <c r="I402" s="1">
        <f>IF(pesele[[#This Row],[plec]]="k",IF(RIGHT(pesele[[#This Row],[Imie]],1)="a",0,1),0)</f>
        <v>0</v>
      </c>
      <c r="J402" s="1" t="str">
        <f>pesele[[#This Row],[Nazwisko]]&amp;pesele[[#This Row],[Imie]]</f>
        <v>NowakowskaKornelia</v>
      </c>
      <c r="K402" s="1">
        <f>COUNTIF(pesele[nameid],pesele[[#This Row],[nameid]])-1</f>
        <v>0</v>
      </c>
    </row>
    <row r="403" spans="1:11" x14ac:dyDescent="0.25">
      <c r="A403" s="1" t="s">
        <v>1015</v>
      </c>
      <c r="B403" s="1" t="s">
        <v>1016</v>
      </c>
      <c r="C403" s="1" t="s">
        <v>1017</v>
      </c>
      <c r="D403" s="1">
        <f>MID(pesele[[#This Row],[PESEL]],1,2)+1900</f>
        <v>1984</v>
      </c>
      <c r="E403" s="1" t="str">
        <f>MID(pesele[[#This Row],[PESEL]],3,2)</f>
        <v>05</v>
      </c>
      <c r="F403" s="1" t="str">
        <f>MID(pesele[[#This Row],[PESEL]],6,2)</f>
        <v>84</v>
      </c>
      <c r="G403" s="7">
        <f>MID(pesele[[#This Row],[PESEL]],7,2)/1</f>
        <v>40</v>
      </c>
      <c r="H403" s="1" t="str">
        <f>IF(MOD(MID(pesele[[#This Row],[PESEL]],10,1),2)=0,"k","m")</f>
        <v>k</v>
      </c>
      <c r="I403" s="1">
        <f>IF(pesele[[#This Row],[plec]]="k",IF(RIGHT(pesele[[#This Row],[Imie]],1)="a",0,1),0)</f>
        <v>1</v>
      </c>
      <c r="J403" s="1" t="str">
        <f>pesele[[#This Row],[Nazwisko]]&amp;pesele[[#This Row],[Imie]]</f>
        <v>HelinskaInes</v>
      </c>
      <c r="K403" s="1">
        <f>COUNTIF(pesele[nameid],pesele[[#This Row],[nameid]])-1</f>
        <v>0</v>
      </c>
    </row>
    <row r="404" spans="1:11" x14ac:dyDescent="0.25">
      <c r="A404" s="1" t="s">
        <v>1040</v>
      </c>
      <c r="B404" s="1" t="s">
        <v>1041</v>
      </c>
      <c r="C404" s="1" t="s">
        <v>233</v>
      </c>
      <c r="D404" s="1">
        <f>MID(pesele[[#This Row],[PESEL]],1,2)+1900</f>
        <v>1986</v>
      </c>
      <c r="E404" s="1" t="str">
        <f>MID(pesele[[#This Row],[PESEL]],3,2)</f>
        <v>08</v>
      </c>
      <c r="F404" s="1" t="str">
        <f>MID(pesele[[#This Row],[PESEL]],6,2)</f>
        <v>94</v>
      </c>
      <c r="G404" s="7">
        <f>MID(pesele[[#This Row],[PESEL]],7,2)/1</f>
        <v>41</v>
      </c>
      <c r="H404" s="1" t="str">
        <f>IF(MOD(MID(pesele[[#This Row],[PESEL]],10,1),2)=0,"k","m")</f>
        <v>k</v>
      </c>
      <c r="I404" s="1">
        <f>IF(pesele[[#This Row],[plec]]="k",IF(RIGHT(pesele[[#This Row],[Imie]],1)="a",0,1),0)</f>
        <v>0</v>
      </c>
      <c r="J404" s="1" t="str">
        <f>pesele[[#This Row],[Nazwisko]]&amp;pesele[[#This Row],[Imie]]</f>
        <v>CiesielskaWiktoria</v>
      </c>
      <c r="K404" s="1">
        <f>COUNTIF(pesele[nameid],pesele[[#This Row],[nameid]])-1</f>
        <v>0</v>
      </c>
    </row>
    <row r="405" spans="1:11" x14ac:dyDescent="0.25">
      <c r="A405" s="1" t="s">
        <v>1042</v>
      </c>
      <c r="B405" s="1" t="s">
        <v>1043</v>
      </c>
      <c r="C405" s="1" t="s">
        <v>89</v>
      </c>
      <c r="D405" s="1">
        <f>MID(pesele[[#This Row],[PESEL]],1,2)+1900</f>
        <v>1986</v>
      </c>
      <c r="E405" s="1" t="str">
        <f>MID(pesele[[#This Row],[PESEL]],3,2)</f>
        <v>08</v>
      </c>
      <c r="F405" s="1" t="str">
        <f>MID(pesele[[#This Row],[PESEL]],6,2)</f>
        <v>44</v>
      </c>
      <c r="G405" s="7">
        <f>MID(pesele[[#This Row],[PESEL]],7,2)/1</f>
        <v>43</v>
      </c>
      <c r="H405" s="1" t="str">
        <f>IF(MOD(MID(pesele[[#This Row],[PESEL]],10,1),2)=0,"k","m")</f>
        <v>k</v>
      </c>
      <c r="I405" s="1">
        <f>IF(pesele[[#This Row],[plec]]="k",IF(RIGHT(pesele[[#This Row],[Imie]],1)="a",0,1),0)</f>
        <v>0</v>
      </c>
      <c r="J405" s="1" t="str">
        <f>pesele[[#This Row],[Nazwisko]]&amp;pesele[[#This Row],[Imie]]</f>
        <v>LangeMaja</v>
      </c>
      <c r="K405" s="1">
        <f>COUNTIF(pesele[nameid],pesele[[#This Row],[nameid]])-1</f>
        <v>0</v>
      </c>
    </row>
    <row r="406" spans="1:11" x14ac:dyDescent="0.25">
      <c r="A406" s="1" t="s">
        <v>1080</v>
      </c>
      <c r="B406" s="1" t="s">
        <v>1081</v>
      </c>
      <c r="C406" s="1" t="s">
        <v>17</v>
      </c>
      <c r="D406" s="1">
        <f>MID(pesele[[#This Row],[PESEL]],1,2)+1900</f>
        <v>1989</v>
      </c>
      <c r="E406" s="1" t="str">
        <f>MID(pesele[[#This Row],[PESEL]],3,2)</f>
        <v>03</v>
      </c>
      <c r="F406" s="1" t="str">
        <f>MID(pesele[[#This Row],[PESEL]],6,2)</f>
        <v>14</v>
      </c>
      <c r="G406" s="7">
        <f>MID(pesele[[#This Row],[PESEL]],7,2)/1</f>
        <v>43</v>
      </c>
      <c r="H406" s="1" t="str">
        <f>IF(MOD(MID(pesele[[#This Row],[PESEL]],10,1),2)=0,"k","m")</f>
        <v>m</v>
      </c>
      <c r="I406" s="1">
        <f>IF(pesele[[#This Row],[plec]]="k",IF(RIGHT(pesele[[#This Row],[Imie]],1)="a",0,1),0)</f>
        <v>0</v>
      </c>
      <c r="J406" s="1" t="str">
        <f>pesele[[#This Row],[Nazwisko]]&amp;pesele[[#This Row],[Imie]]</f>
        <v>KornatowskiMateusz</v>
      </c>
      <c r="K406" s="1">
        <f>COUNTIF(pesele[nameid],pesele[[#This Row],[nameid]])-1</f>
        <v>0</v>
      </c>
    </row>
    <row r="407" spans="1:11" x14ac:dyDescent="0.25">
      <c r="A407" s="1" t="s">
        <v>1102</v>
      </c>
      <c r="B407" s="1" t="s">
        <v>1103</v>
      </c>
      <c r="C407" s="1" t="s">
        <v>617</v>
      </c>
      <c r="D407" s="1">
        <f>MID(pesele[[#This Row],[PESEL]],1,2)+1900</f>
        <v>1989</v>
      </c>
      <c r="E407" s="1" t="str">
        <f>MID(pesele[[#This Row],[PESEL]],3,2)</f>
        <v>06</v>
      </c>
      <c r="F407" s="1" t="str">
        <f>MID(pesele[[#This Row],[PESEL]],6,2)</f>
        <v>64</v>
      </c>
      <c r="G407" s="7">
        <f>MID(pesele[[#This Row],[PESEL]],7,2)/1</f>
        <v>44</v>
      </c>
      <c r="H407" s="1" t="str">
        <f>IF(MOD(MID(pesele[[#This Row],[PESEL]],10,1),2)=0,"k","m")</f>
        <v>k</v>
      </c>
      <c r="I407" s="1">
        <f>IF(pesele[[#This Row],[plec]]="k",IF(RIGHT(pesele[[#This Row],[Imie]],1)="a",0,1),0)</f>
        <v>0</v>
      </c>
      <c r="J407" s="1" t="str">
        <f>pesele[[#This Row],[Nazwisko]]&amp;pesele[[#This Row],[Imie]]</f>
        <v>MurczynskaLaura</v>
      </c>
      <c r="K407" s="1">
        <f>COUNTIF(pesele[nameid],pesele[[#This Row],[nameid]])-1</f>
        <v>0</v>
      </c>
    </row>
    <row r="408" spans="1:11" x14ac:dyDescent="0.25">
      <c r="A408" s="1" t="s">
        <v>988</v>
      </c>
      <c r="B408" s="1" t="s">
        <v>989</v>
      </c>
      <c r="C408" s="1" t="s">
        <v>419</v>
      </c>
      <c r="D408" s="1">
        <f>MID(pesele[[#This Row],[PESEL]],1,2)+1900</f>
        <v>1978</v>
      </c>
      <c r="E408" s="1" t="str">
        <f>MID(pesele[[#This Row],[PESEL]],3,2)</f>
        <v>10</v>
      </c>
      <c r="F408" s="1" t="str">
        <f>MID(pesele[[#This Row],[PESEL]],6,2)</f>
        <v>94</v>
      </c>
      <c r="G408" s="7">
        <f>MID(pesele[[#This Row],[PESEL]],7,2)/1</f>
        <v>45</v>
      </c>
      <c r="H408" s="1" t="str">
        <f>IF(MOD(MID(pesele[[#This Row],[PESEL]],10,1),2)=0,"k","m")</f>
        <v>k</v>
      </c>
      <c r="I408" s="1">
        <f>IF(pesele[[#This Row],[plec]]="k",IF(RIGHT(pesele[[#This Row],[Imie]],1)="a",0,1),0)</f>
        <v>0</v>
      </c>
      <c r="J408" s="1" t="str">
        <f>pesele[[#This Row],[Nazwisko]]&amp;pesele[[#This Row],[Imie]]</f>
        <v>MazurkiewiczLena</v>
      </c>
      <c r="K408" s="1">
        <f>COUNTIF(pesele[nameid],pesele[[#This Row],[nameid]])-1</f>
        <v>0</v>
      </c>
    </row>
    <row r="409" spans="1:11" x14ac:dyDescent="0.25">
      <c r="A409" s="1" t="s">
        <v>839</v>
      </c>
      <c r="B409" s="1" t="s">
        <v>840</v>
      </c>
      <c r="C409" s="1" t="s">
        <v>841</v>
      </c>
      <c r="D409" s="1">
        <f>MID(pesele[[#This Row],[PESEL]],1,2)+1900</f>
        <v>1952</v>
      </c>
      <c r="E409" s="1" t="str">
        <f>MID(pesele[[#This Row],[PESEL]],3,2)</f>
        <v>11</v>
      </c>
      <c r="F409" s="1" t="str">
        <f>MID(pesele[[#This Row],[PESEL]],6,2)</f>
        <v>44</v>
      </c>
      <c r="G409" s="7">
        <f>MID(pesele[[#This Row],[PESEL]],7,2)/1</f>
        <v>46</v>
      </c>
      <c r="H409" s="1" t="str">
        <f>IF(MOD(MID(pesele[[#This Row],[PESEL]],10,1),2)=0,"k","m")</f>
        <v>m</v>
      </c>
      <c r="I409" s="1">
        <f>IF(pesele[[#This Row],[plec]]="k",IF(RIGHT(pesele[[#This Row],[Imie]],1)="a",0,1),0)</f>
        <v>0</v>
      </c>
      <c r="J409" s="1" t="str">
        <f>pesele[[#This Row],[Nazwisko]]&amp;pesele[[#This Row],[Imie]]</f>
        <v>WasilukBartlomiej</v>
      </c>
      <c r="K409" s="1">
        <f>COUNTIF(pesele[nameid],pesele[[#This Row],[nameid]])-1</f>
        <v>0</v>
      </c>
    </row>
    <row r="410" spans="1:11" x14ac:dyDescent="0.25">
      <c r="A410" s="1" t="s">
        <v>997</v>
      </c>
      <c r="B410" s="1" t="s">
        <v>998</v>
      </c>
      <c r="C410" s="1" t="s">
        <v>260</v>
      </c>
      <c r="D410" s="1">
        <f>MID(pesele[[#This Row],[PESEL]],1,2)+1900</f>
        <v>1979</v>
      </c>
      <c r="E410" s="1" t="str">
        <f>MID(pesele[[#This Row],[PESEL]],3,2)</f>
        <v>10</v>
      </c>
      <c r="F410" s="1" t="str">
        <f>MID(pesele[[#This Row],[PESEL]],6,2)</f>
        <v>14</v>
      </c>
      <c r="G410" s="7">
        <f>MID(pesele[[#This Row],[PESEL]],7,2)/1</f>
        <v>46</v>
      </c>
      <c r="H410" s="1" t="str">
        <f>IF(MOD(MID(pesele[[#This Row],[PESEL]],10,1),2)=0,"k","m")</f>
        <v>m</v>
      </c>
      <c r="I410" s="1">
        <f>IF(pesele[[#This Row],[plec]]="k",IF(RIGHT(pesele[[#This Row],[Imie]],1)="a",0,1),0)</f>
        <v>0</v>
      </c>
      <c r="J410" s="1" t="str">
        <f>pesele[[#This Row],[Nazwisko]]&amp;pesele[[#This Row],[Imie]]</f>
        <v>StrupiechowskiFilip</v>
      </c>
      <c r="K410" s="1">
        <f>COUNTIF(pesele[nameid],pesele[[#This Row],[nameid]])-1</f>
        <v>0</v>
      </c>
    </row>
    <row r="411" spans="1:11" x14ac:dyDescent="0.25">
      <c r="A411" s="1" t="s">
        <v>1008</v>
      </c>
      <c r="B411" s="1" t="s">
        <v>1009</v>
      </c>
      <c r="C411" s="1" t="s">
        <v>1010</v>
      </c>
      <c r="D411" s="1">
        <f>MID(pesele[[#This Row],[PESEL]],1,2)+1900</f>
        <v>1983</v>
      </c>
      <c r="E411" s="1" t="str">
        <f>MID(pesele[[#This Row],[PESEL]],3,2)</f>
        <v>04</v>
      </c>
      <c r="F411" s="1" t="str">
        <f>MID(pesele[[#This Row],[PESEL]],6,2)</f>
        <v>94</v>
      </c>
      <c r="G411" s="7">
        <f>MID(pesele[[#This Row],[PESEL]],7,2)/1</f>
        <v>47</v>
      </c>
      <c r="H411" s="1" t="str">
        <f>IF(MOD(MID(pesele[[#This Row],[PESEL]],10,1),2)=0,"k","m")</f>
        <v>k</v>
      </c>
      <c r="I411" s="1">
        <f>IF(pesele[[#This Row],[plec]]="k",IF(RIGHT(pesele[[#This Row],[Imie]],1)="a",0,1),0)</f>
        <v>0</v>
      </c>
      <c r="J411" s="1" t="str">
        <f>pesele[[#This Row],[Nazwisko]]&amp;pesele[[#This Row],[Imie]]</f>
        <v>BskArleta</v>
      </c>
      <c r="K411" s="1">
        <f>COUNTIF(pesele[nameid],pesele[[#This Row],[nameid]])-1</f>
        <v>0</v>
      </c>
    </row>
    <row r="412" spans="1:11" x14ac:dyDescent="0.25">
      <c r="A412" s="1" t="s">
        <v>922</v>
      </c>
      <c r="B412" s="1" t="s">
        <v>923</v>
      </c>
      <c r="C412" s="1" t="s">
        <v>166</v>
      </c>
      <c r="D412" s="1">
        <f>MID(pesele[[#This Row],[PESEL]],1,2)+1900</f>
        <v>1967</v>
      </c>
      <c r="E412" s="1" t="str">
        <f>MID(pesele[[#This Row],[PESEL]],3,2)</f>
        <v>11</v>
      </c>
      <c r="F412" s="1" t="str">
        <f>MID(pesele[[#This Row],[PESEL]],6,2)</f>
        <v>04</v>
      </c>
      <c r="G412" s="7">
        <f>MID(pesele[[#This Row],[PESEL]],7,2)/1</f>
        <v>48</v>
      </c>
      <c r="H412" s="1" t="str">
        <f>IF(MOD(MID(pesele[[#This Row],[PESEL]],10,1),2)=0,"k","m")</f>
        <v>m</v>
      </c>
      <c r="I412" s="1">
        <f>IF(pesele[[#This Row],[plec]]="k",IF(RIGHT(pesele[[#This Row],[Imie]],1)="a",0,1),0)</f>
        <v>0</v>
      </c>
      <c r="J412" s="1" t="str">
        <f>pesele[[#This Row],[Nazwisko]]&amp;pesele[[#This Row],[Imie]]</f>
        <v>PorydzajJakub</v>
      </c>
      <c r="K412" s="1">
        <f>COUNTIF(pesele[nameid],pesele[[#This Row],[nameid]])-1</f>
        <v>0</v>
      </c>
    </row>
    <row r="413" spans="1:11" x14ac:dyDescent="0.25">
      <c r="A413" s="1" t="s">
        <v>1004</v>
      </c>
      <c r="B413" s="1" t="s">
        <v>1005</v>
      </c>
      <c r="C413" s="1" t="s">
        <v>260</v>
      </c>
      <c r="D413" s="1">
        <f>MID(pesele[[#This Row],[PESEL]],1,2)+1900</f>
        <v>1981</v>
      </c>
      <c r="E413" s="1" t="str">
        <f>MID(pesele[[#This Row],[PESEL]],3,2)</f>
        <v>10</v>
      </c>
      <c r="F413" s="1" t="str">
        <f>MID(pesele[[#This Row],[PESEL]],6,2)</f>
        <v>14</v>
      </c>
      <c r="G413" s="7">
        <f>MID(pesele[[#This Row],[PESEL]],7,2)/1</f>
        <v>48</v>
      </c>
      <c r="H413" s="1" t="str">
        <f>IF(MOD(MID(pesele[[#This Row],[PESEL]],10,1),2)=0,"k","m")</f>
        <v>m</v>
      </c>
      <c r="I413" s="1">
        <f>IF(pesele[[#This Row],[plec]]="k",IF(RIGHT(pesele[[#This Row],[Imie]],1)="a",0,1),0)</f>
        <v>0</v>
      </c>
      <c r="J413" s="1" t="str">
        <f>pesele[[#This Row],[Nazwisko]]&amp;pesele[[#This Row],[Imie]]</f>
        <v>SpychalaFilip</v>
      </c>
      <c r="K413" s="1">
        <f>COUNTIF(pesele[nameid],pesele[[#This Row],[nameid]])-1</f>
        <v>0</v>
      </c>
    </row>
    <row r="414" spans="1:11" x14ac:dyDescent="0.25">
      <c r="A414" s="1" t="s">
        <v>924</v>
      </c>
      <c r="B414" s="1" t="s">
        <v>925</v>
      </c>
      <c r="C414" s="1" t="s">
        <v>309</v>
      </c>
      <c r="D414" s="1">
        <f>MID(pesele[[#This Row],[PESEL]],1,2)+1900</f>
        <v>1967</v>
      </c>
      <c r="E414" s="1" t="str">
        <f>MID(pesele[[#This Row],[PESEL]],3,2)</f>
        <v>12</v>
      </c>
      <c r="F414" s="1" t="str">
        <f>MID(pesele[[#This Row],[PESEL]],6,2)</f>
        <v>74</v>
      </c>
      <c r="G414" s="7">
        <f>MID(pesele[[#This Row],[PESEL]],7,2)/1</f>
        <v>49</v>
      </c>
      <c r="H414" s="1" t="str">
        <f>IF(MOD(MID(pesele[[#This Row],[PESEL]],10,1),2)=0,"k","m")</f>
        <v>k</v>
      </c>
      <c r="I414" s="1">
        <f>IF(pesele[[#This Row],[plec]]="k",IF(RIGHT(pesele[[#This Row],[Imie]],1)="a",0,1),0)</f>
        <v>0</v>
      </c>
      <c r="J414" s="1" t="str">
        <f>pesele[[#This Row],[Nazwisko]]&amp;pesele[[#This Row],[Imie]]</f>
        <v>SachseJulia</v>
      </c>
      <c r="K414" s="1">
        <f>COUNTIF(pesele[nameid],pesele[[#This Row],[nameid]])-1</f>
        <v>0</v>
      </c>
    </row>
    <row r="415" spans="1:11" x14ac:dyDescent="0.25">
      <c r="A415" s="1" t="s">
        <v>959</v>
      </c>
      <c r="B415" s="1" t="s">
        <v>960</v>
      </c>
      <c r="C415" s="1" t="s">
        <v>464</v>
      </c>
      <c r="D415" s="1">
        <f>MID(pesele[[#This Row],[PESEL]],1,2)+1900</f>
        <v>1974</v>
      </c>
      <c r="E415" s="1" t="str">
        <f>MID(pesele[[#This Row],[PESEL]],3,2)</f>
        <v>04</v>
      </c>
      <c r="F415" s="1" t="str">
        <f>MID(pesele[[#This Row],[PESEL]],6,2)</f>
        <v>24</v>
      </c>
      <c r="G415" s="7">
        <f>MID(pesele[[#This Row],[PESEL]],7,2)/1</f>
        <v>49</v>
      </c>
      <c r="H415" s="1" t="str">
        <f>IF(MOD(MID(pesele[[#This Row],[PESEL]],10,1),2)=0,"k","m")</f>
        <v>m</v>
      </c>
      <c r="I415" s="1">
        <f>IF(pesele[[#This Row],[plec]]="k",IF(RIGHT(pesele[[#This Row],[Imie]],1)="a",0,1),0)</f>
        <v>0</v>
      </c>
      <c r="J415" s="1" t="str">
        <f>pesele[[#This Row],[Nazwisko]]&amp;pesele[[#This Row],[Imie]]</f>
        <v>ZawiszaAdrian</v>
      </c>
      <c r="K415" s="1">
        <f>COUNTIF(pesele[nameid],pesele[[#This Row],[nameid]])-1</f>
        <v>0</v>
      </c>
    </row>
    <row r="416" spans="1:11" x14ac:dyDescent="0.25">
      <c r="A416" s="1" t="s">
        <v>1096</v>
      </c>
      <c r="B416" s="1" t="s">
        <v>1097</v>
      </c>
      <c r="C416" s="1" t="s">
        <v>166</v>
      </c>
      <c r="D416" s="1">
        <f>MID(pesele[[#This Row],[PESEL]],1,2)+1900</f>
        <v>1989</v>
      </c>
      <c r="E416" s="1" t="str">
        <f>MID(pesele[[#This Row],[PESEL]],3,2)</f>
        <v>04</v>
      </c>
      <c r="F416" s="1" t="str">
        <f>MID(pesele[[#This Row],[PESEL]],6,2)</f>
        <v>75</v>
      </c>
      <c r="G416" s="7">
        <f>MID(pesele[[#This Row],[PESEL]],7,2)/1</f>
        <v>50</v>
      </c>
      <c r="H416" s="1" t="str">
        <f>IF(MOD(MID(pesele[[#This Row],[PESEL]],10,1),2)=0,"k","m")</f>
        <v>m</v>
      </c>
      <c r="I416" s="1">
        <f>IF(pesele[[#This Row],[plec]]="k",IF(RIGHT(pesele[[#This Row],[Imie]],1)="a",0,1),0)</f>
        <v>0</v>
      </c>
      <c r="J416" s="1" t="str">
        <f>pesele[[#This Row],[Nazwisko]]&amp;pesele[[#This Row],[Imie]]</f>
        <v>RadziszewskiJakub</v>
      </c>
      <c r="K416" s="1">
        <f>COUNTIF(pesele[nameid],pesele[[#This Row],[nameid]])-1</f>
        <v>0</v>
      </c>
    </row>
    <row r="417" spans="1:11" x14ac:dyDescent="0.25">
      <c r="A417" s="1" t="s">
        <v>913</v>
      </c>
      <c r="B417" s="1" t="s">
        <v>914</v>
      </c>
      <c r="C417" s="1" t="s">
        <v>428</v>
      </c>
      <c r="D417" s="1">
        <f>MID(pesele[[#This Row],[PESEL]],1,2)+1900</f>
        <v>1966</v>
      </c>
      <c r="E417" s="1" t="str">
        <f>MID(pesele[[#This Row],[PESEL]],3,2)</f>
        <v>10</v>
      </c>
      <c r="F417" s="1" t="str">
        <f>MID(pesele[[#This Row],[PESEL]],6,2)</f>
        <v>65</v>
      </c>
      <c r="G417" s="7">
        <f>MID(pesele[[#This Row],[PESEL]],7,2)/1</f>
        <v>51</v>
      </c>
      <c r="H417" s="1" t="str">
        <f>IF(MOD(MID(pesele[[#This Row],[PESEL]],10,1),2)=0,"k","m")</f>
        <v>k</v>
      </c>
      <c r="I417" s="1">
        <f>IF(pesele[[#This Row],[plec]]="k",IF(RIGHT(pesele[[#This Row],[Imie]],1)="a",0,1),0)</f>
        <v>0</v>
      </c>
      <c r="J417" s="1" t="str">
        <f>pesele[[#This Row],[Nazwisko]]&amp;pesele[[#This Row],[Imie]]</f>
        <v>BroukinZofia</v>
      </c>
      <c r="K417" s="1">
        <f>COUNTIF(pesele[nameid],pesele[[#This Row],[nameid]])-1</f>
        <v>0</v>
      </c>
    </row>
    <row r="418" spans="1:11" x14ac:dyDescent="0.25">
      <c r="A418" s="1" t="s">
        <v>865</v>
      </c>
      <c r="B418" s="1" t="s">
        <v>866</v>
      </c>
      <c r="C418" s="1" t="s">
        <v>17</v>
      </c>
      <c r="D418" s="1">
        <f>MID(pesele[[#This Row],[PESEL]],1,2)+1900</f>
        <v>1959</v>
      </c>
      <c r="E418" s="1" t="str">
        <f>MID(pesele[[#This Row],[PESEL]],3,2)</f>
        <v>03</v>
      </c>
      <c r="F418" s="1" t="str">
        <f>MID(pesele[[#This Row],[PESEL]],6,2)</f>
        <v>15</v>
      </c>
      <c r="G418" s="7">
        <f>MID(pesele[[#This Row],[PESEL]],7,2)/1</f>
        <v>52</v>
      </c>
      <c r="H418" s="1" t="str">
        <f>IF(MOD(MID(pesele[[#This Row],[PESEL]],10,1),2)=0,"k","m")</f>
        <v>m</v>
      </c>
      <c r="I418" s="1">
        <f>IF(pesele[[#This Row],[plec]]="k",IF(RIGHT(pesele[[#This Row],[Imie]],1)="a",0,1),0)</f>
        <v>0</v>
      </c>
      <c r="J418" s="1" t="str">
        <f>pesele[[#This Row],[Nazwisko]]&amp;pesele[[#This Row],[Imie]]</f>
        <v>KowalczykMateusz</v>
      </c>
      <c r="K418" s="1">
        <f>COUNTIF(pesele[nameid],pesele[[#This Row],[nameid]])-1</f>
        <v>1</v>
      </c>
    </row>
    <row r="419" spans="1:11" x14ac:dyDescent="0.25">
      <c r="A419" s="1" t="s">
        <v>982</v>
      </c>
      <c r="B419" s="1" t="s">
        <v>983</v>
      </c>
      <c r="C419" s="1" t="s">
        <v>979</v>
      </c>
      <c r="D419" s="1">
        <f>MID(pesele[[#This Row],[PESEL]],1,2)+1900</f>
        <v>1976</v>
      </c>
      <c r="E419" s="1" t="str">
        <f>MID(pesele[[#This Row],[PESEL]],3,2)</f>
        <v>12</v>
      </c>
      <c r="F419" s="1" t="str">
        <f>MID(pesele[[#This Row],[PESEL]],6,2)</f>
        <v>75</v>
      </c>
      <c r="G419" s="7">
        <f>MID(pesele[[#This Row],[PESEL]],7,2)/1</f>
        <v>52</v>
      </c>
      <c r="H419" s="1" t="str">
        <f>IF(MOD(MID(pesele[[#This Row],[PESEL]],10,1),2)=0,"k","m")</f>
        <v>k</v>
      </c>
      <c r="I419" s="1">
        <f>IF(pesele[[#This Row],[plec]]="k",IF(RIGHT(pesele[[#This Row],[Imie]],1)="a",0,1),0)</f>
        <v>0</v>
      </c>
      <c r="J419" s="1" t="str">
        <f>pesele[[#This Row],[Nazwisko]]&amp;pesele[[#This Row],[Imie]]</f>
        <v>ZgadzajAgata</v>
      </c>
      <c r="K419" s="1">
        <f>COUNTIF(pesele[nameid],pesele[[#This Row],[nameid]])-1</f>
        <v>0</v>
      </c>
    </row>
    <row r="420" spans="1:11" x14ac:dyDescent="0.25">
      <c r="A420" s="1" t="s">
        <v>1118</v>
      </c>
      <c r="B420" s="1" t="s">
        <v>1119</v>
      </c>
      <c r="C420" s="1" t="s">
        <v>86</v>
      </c>
      <c r="D420" s="1">
        <f>MID(pesele[[#This Row],[PESEL]],1,2)+1900</f>
        <v>1989</v>
      </c>
      <c r="E420" s="1" t="str">
        <f>MID(pesele[[#This Row],[PESEL]],3,2)</f>
        <v>12</v>
      </c>
      <c r="F420" s="1" t="str">
        <f>MID(pesele[[#This Row],[PESEL]],6,2)</f>
        <v>95</v>
      </c>
      <c r="G420" s="7">
        <f>MID(pesele[[#This Row],[PESEL]],7,2)/1</f>
        <v>52</v>
      </c>
      <c r="H420" s="1" t="str">
        <f>IF(MOD(MID(pesele[[#This Row],[PESEL]],10,1),2)=0,"k","m")</f>
        <v>k</v>
      </c>
      <c r="I420" s="1">
        <f>IF(pesele[[#This Row],[plec]]="k",IF(RIGHT(pesele[[#This Row],[Imie]],1)="a",0,1),0)</f>
        <v>0</v>
      </c>
      <c r="J420" s="1" t="str">
        <f>pesele[[#This Row],[Nazwisko]]&amp;pesele[[#This Row],[Imie]]</f>
        <v>AdamczykZuzanna</v>
      </c>
      <c r="K420" s="1">
        <f>COUNTIF(pesele[nameid],pesele[[#This Row],[nameid]])-1</f>
        <v>0</v>
      </c>
    </row>
    <row r="421" spans="1:11" x14ac:dyDescent="0.25">
      <c r="A421" s="1" t="s">
        <v>833</v>
      </c>
      <c r="B421" s="1" t="s">
        <v>834</v>
      </c>
      <c r="C421" s="1" t="s">
        <v>61</v>
      </c>
      <c r="D421" s="1">
        <f>MID(pesele[[#This Row],[PESEL]],1,2)+1900</f>
        <v>1951</v>
      </c>
      <c r="E421" s="1" t="str">
        <f>MID(pesele[[#This Row],[PESEL]],3,2)</f>
        <v>01</v>
      </c>
      <c r="F421" s="1" t="str">
        <f>MID(pesele[[#This Row],[PESEL]],6,2)</f>
        <v>15</v>
      </c>
      <c r="G421" s="7">
        <f>MID(pesele[[#This Row],[PESEL]],7,2)/1</f>
        <v>53</v>
      </c>
      <c r="H421" s="1" t="str">
        <f>IF(MOD(MID(pesele[[#This Row],[PESEL]],10,1),2)=0,"k","m")</f>
        <v>m</v>
      </c>
      <c r="I421" s="1">
        <f>IF(pesele[[#This Row],[plec]]="k",IF(RIGHT(pesele[[#This Row],[Imie]],1)="a",0,1),0)</f>
        <v>0</v>
      </c>
      <c r="J421" s="1" t="str">
        <f>pesele[[#This Row],[Nazwisko]]&amp;pesele[[#This Row],[Imie]]</f>
        <v>GrzeleckiOliwier</v>
      </c>
      <c r="K421" s="1">
        <f>COUNTIF(pesele[nameid],pesele[[#This Row],[nameid]])-1</f>
        <v>0</v>
      </c>
    </row>
    <row r="422" spans="1:11" x14ac:dyDescent="0.25">
      <c r="A422" s="1" t="s">
        <v>849</v>
      </c>
      <c r="B422" s="1" t="s">
        <v>850</v>
      </c>
      <c r="C422" s="1" t="s">
        <v>485</v>
      </c>
      <c r="D422" s="1">
        <f>MID(pesele[[#This Row],[PESEL]],1,2)+1900</f>
        <v>1955</v>
      </c>
      <c r="E422" s="1" t="str">
        <f>MID(pesele[[#This Row],[PESEL]],3,2)</f>
        <v>02</v>
      </c>
      <c r="F422" s="1" t="str">
        <f>MID(pesele[[#This Row],[PESEL]],6,2)</f>
        <v>15</v>
      </c>
      <c r="G422" s="7">
        <f>MID(pesele[[#This Row],[PESEL]],7,2)/1</f>
        <v>53</v>
      </c>
      <c r="H422" s="1" t="str">
        <f>IF(MOD(MID(pesele[[#This Row],[PESEL]],10,1),2)=0,"k","m")</f>
        <v>m</v>
      </c>
      <c r="I422" s="1">
        <f>IF(pesele[[#This Row],[plec]]="k",IF(RIGHT(pesele[[#This Row],[Imie]],1)="a",0,1),0)</f>
        <v>0</v>
      </c>
      <c r="J422" s="1" t="str">
        <f>pesele[[#This Row],[Nazwisko]]&amp;pesele[[#This Row],[Imie]]</f>
        <v>ZygmuntAdam</v>
      </c>
      <c r="K422" s="1">
        <f>COUNTIF(pesele[nameid],pesele[[#This Row],[nameid]])-1</f>
        <v>0</v>
      </c>
    </row>
    <row r="423" spans="1:11" x14ac:dyDescent="0.25">
      <c r="A423" s="1" t="s">
        <v>975</v>
      </c>
      <c r="B423" s="1" t="s">
        <v>976</v>
      </c>
      <c r="C423" s="1" t="s">
        <v>39</v>
      </c>
      <c r="D423" s="1">
        <f>MID(pesele[[#This Row],[PESEL]],1,2)+1900</f>
        <v>1976</v>
      </c>
      <c r="E423" s="1" t="str">
        <f>MID(pesele[[#This Row],[PESEL]],3,2)</f>
        <v>04</v>
      </c>
      <c r="F423" s="1" t="str">
        <f>MID(pesele[[#This Row],[PESEL]],6,2)</f>
        <v>05</v>
      </c>
      <c r="G423" s="7">
        <f>MID(pesele[[#This Row],[PESEL]],7,2)/1</f>
        <v>54</v>
      </c>
      <c r="H423" s="1" t="str">
        <f>IF(MOD(MID(pesele[[#This Row],[PESEL]],10,1),2)=0,"k","m")</f>
        <v>m</v>
      </c>
      <c r="I423" s="1">
        <f>IF(pesele[[#This Row],[plec]]="k",IF(RIGHT(pesele[[#This Row],[Imie]],1)="a",0,1),0)</f>
        <v>0</v>
      </c>
      <c r="J423" s="1" t="str">
        <f>pesele[[#This Row],[Nazwisko]]&amp;pesele[[#This Row],[Imie]]</f>
        <v>LyszczMaciej</v>
      </c>
      <c r="K423" s="1">
        <f>COUNTIF(pesele[nameid],pesele[[#This Row],[nameid]])-1</f>
        <v>0</v>
      </c>
    </row>
    <row r="424" spans="1:11" x14ac:dyDescent="0.25">
      <c r="A424" s="1" t="s">
        <v>893</v>
      </c>
      <c r="B424" s="1" t="s">
        <v>894</v>
      </c>
      <c r="C424" s="1" t="s">
        <v>309</v>
      </c>
      <c r="D424" s="1">
        <f>MID(pesele[[#This Row],[PESEL]],1,2)+1900</f>
        <v>1963</v>
      </c>
      <c r="E424" s="1" t="str">
        <f>MID(pesele[[#This Row],[PESEL]],3,2)</f>
        <v>12</v>
      </c>
      <c r="F424" s="1" t="str">
        <f>MID(pesele[[#This Row],[PESEL]],6,2)</f>
        <v>75</v>
      </c>
      <c r="G424" s="7">
        <f>MID(pesele[[#This Row],[PESEL]],7,2)/1</f>
        <v>55</v>
      </c>
      <c r="H424" s="1" t="str">
        <f>IF(MOD(MID(pesele[[#This Row],[PESEL]],10,1),2)=0,"k","m")</f>
        <v>k</v>
      </c>
      <c r="I424" s="1">
        <f>IF(pesele[[#This Row],[plec]]="k",IF(RIGHT(pesele[[#This Row],[Imie]],1)="a",0,1),0)</f>
        <v>0</v>
      </c>
      <c r="J424" s="1" t="str">
        <f>pesele[[#This Row],[Nazwisko]]&amp;pesele[[#This Row],[Imie]]</f>
        <v>SautyczJulia</v>
      </c>
      <c r="K424" s="1">
        <f>COUNTIF(pesele[nameid],pesele[[#This Row],[nameid]])-1</f>
        <v>0</v>
      </c>
    </row>
    <row r="425" spans="1:11" x14ac:dyDescent="0.25">
      <c r="A425" s="1" t="s">
        <v>837</v>
      </c>
      <c r="B425" s="1" t="s">
        <v>838</v>
      </c>
      <c r="C425" s="1" t="s">
        <v>147</v>
      </c>
      <c r="D425" s="1">
        <f>MID(pesele[[#This Row],[PESEL]],1,2)+1900</f>
        <v>1952</v>
      </c>
      <c r="E425" s="1" t="str">
        <f>MID(pesele[[#This Row],[PESEL]],3,2)</f>
        <v>10</v>
      </c>
      <c r="F425" s="1" t="str">
        <f>MID(pesele[[#This Row],[PESEL]],6,2)</f>
        <v>15</v>
      </c>
      <c r="G425" s="7">
        <f>MID(pesele[[#This Row],[PESEL]],7,2)/1</f>
        <v>56</v>
      </c>
      <c r="H425" s="1" t="str">
        <f>IF(MOD(MID(pesele[[#This Row],[PESEL]],10,1),2)=0,"k","m")</f>
        <v>k</v>
      </c>
      <c r="I425" s="1">
        <f>IF(pesele[[#This Row],[plec]]="k",IF(RIGHT(pesele[[#This Row],[Imie]],1)="a",0,1),0)</f>
        <v>0</v>
      </c>
      <c r="J425" s="1" t="str">
        <f>pesele[[#This Row],[Nazwisko]]&amp;pesele[[#This Row],[Imie]]</f>
        <v>KaftanMonika</v>
      </c>
      <c r="K425" s="1">
        <f>COUNTIF(pesele[nameid],pesele[[#This Row],[nameid]])-1</f>
        <v>0</v>
      </c>
    </row>
    <row r="426" spans="1:11" x14ac:dyDescent="0.25">
      <c r="A426" s="1" t="s">
        <v>904</v>
      </c>
      <c r="B426" s="1" t="s">
        <v>905</v>
      </c>
      <c r="C426" s="1" t="s">
        <v>906</v>
      </c>
      <c r="D426" s="1">
        <f>MID(pesele[[#This Row],[PESEL]],1,2)+1900</f>
        <v>1965</v>
      </c>
      <c r="E426" s="1" t="str">
        <f>MID(pesele[[#This Row],[PESEL]],3,2)</f>
        <v>09</v>
      </c>
      <c r="F426" s="1" t="str">
        <f>MID(pesele[[#This Row],[PESEL]],6,2)</f>
        <v>05</v>
      </c>
      <c r="G426" s="7">
        <f>MID(pesele[[#This Row],[PESEL]],7,2)/1</f>
        <v>56</v>
      </c>
      <c r="H426" s="1" t="str">
        <f>IF(MOD(MID(pesele[[#This Row],[PESEL]],10,1),2)=0,"k","m")</f>
        <v>m</v>
      </c>
      <c r="I426" s="1">
        <f>IF(pesele[[#This Row],[plec]]="k",IF(RIGHT(pesele[[#This Row],[Imie]],1)="a",0,1),0)</f>
        <v>0</v>
      </c>
      <c r="J426" s="1" t="str">
        <f>pesele[[#This Row],[Nazwisko]]&amp;pesele[[#This Row],[Imie]]</f>
        <v>WierzbickiAntoni</v>
      </c>
      <c r="K426" s="1">
        <f>COUNTIF(pesele[nameid],pesele[[#This Row],[nameid]])-1</f>
        <v>0</v>
      </c>
    </row>
    <row r="427" spans="1:11" x14ac:dyDescent="0.25">
      <c r="A427" s="1" t="s">
        <v>878</v>
      </c>
      <c r="B427" s="1" t="s">
        <v>879</v>
      </c>
      <c r="C427" s="1" t="s">
        <v>880</v>
      </c>
      <c r="D427" s="1">
        <f>MID(pesele[[#This Row],[PESEL]],1,2)+1900</f>
        <v>1961</v>
      </c>
      <c r="E427" s="1" t="str">
        <f>MID(pesele[[#This Row],[PESEL]],3,2)</f>
        <v>10</v>
      </c>
      <c r="F427" s="1" t="str">
        <f>MID(pesele[[#This Row],[PESEL]],6,2)</f>
        <v>15</v>
      </c>
      <c r="G427" s="7">
        <f>MID(pesele[[#This Row],[PESEL]],7,2)/1</f>
        <v>57</v>
      </c>
      <c r="H427" s="1" t="str">
        <f>IF(MOD(MID(pesele[[#This Row],[PESEL]],10,1),2)=0,"k","m")</f>
        <v>m</v>
      </c>
      <c r="I427" s="1">
        <f>IF(pesele[[#This Row],[plec]]="k",IF(RIGHT(pesele[[#This Row],[Imie]],1)="a",0,1),0)</f>
        <v>0</v>
      </c>
      <c r="J427" s="1" t="str">
        <f>pesele[[#This Row],[Nazwisko]]&amp;pesele[[#This Row],[Imie]]</f>
        <v>WojcickiAleks</v>
      </c>
      <c r="K427" s="1">
        <f>COUNTIF(pesele[nameid],pesele[[#This Row],[nameid]])-1</f>
        <v>0</v>
      </c>
    </row>
    <row r="428" spans="1:11" x14ac:dyDescent="0.25">
      <c r="A428" s="1" t="s">
        <v>932</v>
      </c>
      <c r="B428" s="1" t="s">
        <v>933</v>
      </c>
      <c r="C428" s="1" t="s">
        <v>166</v>
      </c>
      <c r="D428" s="1">
        <f>MID(pesele[[#This Row],[PESEL]],1,2)+1900</f>
        <v>1970</v>
      </c>
      <c r="E428" s="1" t="str">
        <f>MID(pesele[[#This Row],[PESEL]],3,2)</f>
        <v>03</v>
      </c>
      <c r="F428" s="1" t="str">
        <f>MID(pesele[[#This Row],[PESEL]],6,2)</f>
        <v>05</v>
      </c>
      <c r="G428" s="7">
        <f>MID(pesele[[#This Row],[PESEL]],7,2)/1</f>
        <v>57</v>
      </c>
      <c r="H428" s="1" t="str">
        <f>IF(MOD(MID(pesele[[#This Row],[PESEL]],10,1),2)=0,"k","m")</f>
        <v>m</v>
      </c>
      <c r="I428" s="1">
        <f>IF(pesele[[#This Row],[plec]]="k",IF(RIGHT(pesele[[#This Row],[Imie]],1)="a",0,1),0)</f>
        <v>0</v>
      </c>
      <c r="J428" s="1" t="str">
        <f>pesele[[#This Row],[Nazwisko]]&amp;pesele[[#This Row],[Imie]]</f>
        <v>RembiszJakub</v>
      </c>
      <c r="K428" s="1">
        <f>COUNTIF(pesele[nameid],pesele[[#This Row],[nameid]])-1</f>
        <v>0</v>
      </c>
    </row>
    <row r="429" spans="1:11" x14ac:dyDescent="0.25">
      <c r="A429" s="1" t="s">
        <v>941</v>
      </c>
      <c r="B429" s="1" t="s">
        <v>942</v>
      </c>
      <c r="C429" s="1" t="s">
        <v>166</v>
      </c>
      <c r="D429" s="1">
        <f>MID(pesele[[#This Row],[PESEL]],1,2)+1900</f>
        <v>1971</v>
      </c>
      <c r="E429" s="1" t="str">
        <f>MID(pesele[[#This Row],[PESEL]],3,2)</f>
        <v>09</v>
      </c>
      <c r="F429" s="1" t="str">
        <f>MID(pesele[[#This Row],[PESEL]],6,2)</f>
        <v>05</v>
      </c>
      <c r="G429" s="7">
        <f>MID(pesele[[#This Row],[PESEL]],7,2)/1</f>
        <v>58</v>
      </c>
      <c r="H429" s="1" t="str">
        <f>IF(MOD(MID(pesele[[#This Row],[PESEL]],10,1),2)=0,"k","m")</f>
        <v>m</v>
      </c>
      <c r="I429" s="1">
        <f>IF(pesele[[#This Row],[plec]]="k",IF(RIGHT(pesele[[#This Row],[Imie]],1)="a",0,1),0)</f>
        <v>0</v>
      </c>
      <c r="J429" s="1" t="str">
        <f>pesele[[#This Row],[Nazwisko]]&amp;pesele[[#This Row],[Imie]]</f>
        <v>RęczminJakub</v>
      </c>
      <c r="K429" s="1">
        <f>COUNTIF(pesele[nameid],pesele[[#This Row],[nameid]])-1</f>
        <v>0</v>
      </c>
    </row>
    <row r="430" spans="1:11" x14ac:dyDescent="0.25">
      <c r="A430" s="1" t="s">
        <v>899</v>
      </c>
      <c r="B430" s="1" t="s">
        <v>900</v>
      </c>
      <c r="C430" s="1" t="s">
        <v>166</v>
      </c>
      <c r="D430" s="1">
        <f>MID(pesele[[#This Row],[PESEL]],1,2)+1900</f>
        <v>1964</v>
      </c>
      <c r="E430" s="1" t="str">
        <f>MID(pesele[[#This Row],[PESEL]],3,2)</f>
        <v>06</v>
      </c>
      <c r="F430" s="1" t="str">
        <f>MID(pesele[[#This Row],[PESEL]],6,2)</f>
        <v>15</v>
      </c>
      <c r="G430" s="7">
        <f>MID(pesele[[#This Row],[PESEL]],7,2)/1</f>
        <v>59</v>
      </c>
      <c r="H430" s="1" t="str">
        <f>IF(MOD(MID(pesele[[#This Row],[PESEL]],10,1),2)=0,"k","m")</f>
        <v>m</v>
      </c>
      <c r="I430" s="1">
        <f>IF(pesele[[#This Row],[plec]]="k",IF(RIGHT(pesele[[#This Row],[Imie]],1)="a",0,1),0)</f>
        <v>0</v>
      </c>
      <c r="J430" s="1" t="str">
        <f>pesele[[#This Row],[Nazwisko]]&amp;pesele[[#This Row],[Imie]]</f>
        <v>PrzestrzelskiJakub</v>
      </c>
      <c r="K430" s="1">
        <f>COUNTIF(pesele[nameid],pesele[[#This Row],[nameid]])-1</f>
        <v>0</v>
      </c>
    </row>
    <row r="431" spans="1:11" x14ac:dyDescent="0.25">
      <c r="A431" s="1" t="s">
        <v>856</v>
      </c>
      <c r="B431" s="1" t="s">
        <v>857</v>
      </c>
      <c r="C431" s="1" t="s">
        <v>309</v>
      </c>
      <c r="D431" s="1">
        <f>MID(pesele[[#This Row],[PESEL]],1,2)+1900</f>
        <v>1956</v>
      </c>
      <c r="E431" s="1" t="str">
        <f>MID(pesele[[#This Row],[PESEL]],3,2)</f>
        <v>11</v>
      </c>
      <c r="F431" s="1" t="str">
        <f>MID(pesele[[#This Row],[PESEL]],6,2)</f>
        <v>16</v>
      </c>
      <c r="G431" s="7">
        <f>MID(pesele[[#This Row],[PESEL]],7,2)/1</f>
        <v>61</v>
      </c>
      <c r="H431" s="1" t="str">
        <f>IF(MOD(MID(pesele[[#This Row],[PESEL]],10,1),2)=0,"k","m")</f>
        <v>k</v>
      </c>
      <c r="I431" s="1">
        <f>IF(pesele[[#This Row],[plec]]="k",IF(RIGHT(pesele[[#This Row],[Imie]],1)="a",0,1),0)</f>
        <v>0</v>
      </c>
      <c r="J431" s="1" t="str">
        <f>pesele[[#This Row],[Nazwisko]]&amp;pesele[[#This Row],[Imie]]</f>
        <v>SamulczykJulia</v>
      </c>
      <c r="K431" s="1">
        <f>COUNTIF(pesele[nameid],pesele[[#This Row],[nameid]])-1</f>
        <v>0</v>
      </c>
    </row>
    <row r="432" spans="1:11" x14ac:dyDescent="0.25">
      <c r="A432" s="1" t="s">
        <v>947</v>
      </c>
      <c r="B432" s="1" t="s">
        <v>948</v>
      </c>
      <c r="C432" s="1" t="s">
        <v>607</v>
      </c>
      <c r="D432" s="1">
        <f>MID(pesele[[#This Row],[PESEL]],1,2)+1900</f>
        <v>1971</v>
      </c>
      <c r="E432" s="1" t="str">
        <f>MID(pesele[[#This Row],[PESEL]],3,2)</f>
        <v>12</v>
      </c>
      <c r="F432" s="1" t="str">
        <f>MID(pesele[[#This Row],[PESEL]],6,2)</f>
        <v>06</v>
      </c>
      <c r="G432" s="7">
        <f>MID(pesele[[#This Row],[PESEL]],7,2)/1</f>
        <v>61</v>
      </c>
      <c r="H432" s="1" t="str">
        <f>IF(MOD(MID(pesele[[#This Row],[PESEL]],10,1),2)=0,"k","m")</f>
        <v>k</v>
      </c>
      <c r="I432" s="1">
        <f>IF(pesele[[#This Row],[plec]]="k",IF(RIGHT(pesele[[#This Row],[Imie]],1)="a",0,1),0)</f>
        <v>0</v>
      </c>
      <c r="J432" s="1" t="str">
        <f>pesele[[#This Row],[Nazwisko]]&amp;pesele[[#This Row],[Imie]]</f>
        <v>SibigaJoanna</v>
      </c>
      <c r="K432" s="1">
        <f>COUNTIF(pesele[nameid],pesele[[#This Row],[nameid]])-1</f>
        <v>0</v>
      </c>
    </row>
    <row r="433" spans="1:11" x14ac:dyDescent="0.25">
      <c r="A433" s="1" t="s">
        <v>969</v>
      </c>
      <c r="B433" s="1" t="s">
        <v>970</v>
      </c>
      <c r="C433" s="1" t="s">
        <v>89</v>
      </c>
      <c r="D433" s="1">
        <f>MID(pesele[[#This Row],[PESEL]],1,2)+1900</f>
        <v>1975</v>
      </c>
      <c r="E433" s="1" t="str">
        <f>MID(pesele[[#This Row],[PESEL]],3,2)</f>
        <v>11</v>
      </c>
      <c r="F433" s="1" t="str">
        <f>MID(pesele[[#This Row],[PESEL]],6,2)</f>
        <v>16</v>
      </c>
      <c r="G433" s="7">
        <f>MID(pesele[[#This Row],[PESEL]],7,2)/1</f>
        <v>62</v>
      </c>
      <c r="H433" s="1" t="str">
        <f>IF(MOD(MID(pesele[[#This Row],[PESEL]],10,1),2)=0,"k","m")</f>
        <v>k</v>
      </c>
      <c r="I433" s="1">
        <f>IF(pesele[[#This Row],[plec]]="k",IF(RIGHT(pesele[[#This Row],[Imie]],1)="a",0,1),0)</f>
        <v>0</v>
      </c>
      <c r="J433" s="1" t="str">
        <f>pesele[[#This Row],[Nazwisko]]&amp;pesele[[#This Row],[Imie]]</f>
        <v>KulkowskaMaja</v>
      </c>
      <c r="K433" s="1">
        <f>COUNTIF(pesele[nameid],pesele[[#This Row],[nameid]])-1</f>
        <v>0</v>
      </c>
    </row>
    <row r="434" spans="1:11" x14ac:dyDescent="0.25">
      <c r="A434" s="1" t="s">
        <v>1061</v>
      </c>
      <c r="B434" s="1" t="s">
        <v>1062</v>
      </c>
      <c r="C434" s="1" t="s">
        <v>89</v>
      </c>
      <c r="D434" s="1">
        <f>MID(pesele[[#This Row],[PESEL]],1,2)+1900</f>
        <v>1988</v>
      </c>
      <c r="E434" s="1" t="str">
        <f>MID(pesele[[#This Row],[PESEL]],3,2)</f>
        <v>12</v>
      </c>
      <c r="F434" s="1" t="str">
        <f>MID(pesele[[#This Row],[PESEL]],6,2)</f>
        <v>26</v>
      </c>
      <c r="G434" s="7">
        <f>MID(pesele[[#This Row],[PESEL]],7,2)/1</f>
        <v>62</v>
      </c>
      <c r="H434" s="1" t="str">
        <f>IF(MOD(MID(pesele[[#This Row],[PESEL]],10,1),2)=0,"k","m")</f>
        <v>k</v>
      </c>
      <c r="I434" s="1">
        <f>IF(pesele[[#This Row],[plec]]="k",IF(RIGHT(pesele[[#This Row],[Imie]],1)="a",0,1),0)</f>
        <v>0</v>
      </c>
      <c r="J434" s="1" t="str">
        <f>pesele[[#This Row],[Nazwisko]]&amp;pesele[[#This Row],[Imie]]</f>
        <v>KwidczynskaMaja</v>
      </c>
      <c r="K434" s="1">
        <f>COUNTIF(pesele[nameid],pesele[[#This Row],[nameid]])-1</f>
        <v>0</v>
      </c>
    </row>
    <row r="435" spans="1:11" x14ac:dyDescent="0.25">
      <c r="A435" s="1" t="s">
        <v>858</v>
      </c>
      <c r="B435" s="1" t="s">
        <v>859</v>
      </c>
      <c r="C435" s="1" t="s">
        <v>860</v>
      </c>
      <c r="D435" s="1">
        <f>MID(pesele[[#This Row],[PESEL]],1,2)+1900</f>
        <v>1957</v>
      </c>
      <c r="E435" s="1" t="str">
        <f>MID(pesele[[#This Row],[PESEL]],3,2)</f>
        <v>07</v>
      </c>
      <c r="F435" s="1" t="str">
        <f>MID(pesele[[#This Row],[PESEL]],6,2)</f>
        <v>16</v>
      </c>
      <c r="G435" s="7">
        <f>MID(pesele[[#This Row],[PESEL]],7,2)/1</f>
        <v>63</v>
      </c>
      <c r="H435" s="1" t="str">
        <f>IF(MOD(MID(pesele[[#This Row],[PESEL]],10,1),2)=0,"k","m")</f>
        <v>m</v>
      </c>
      <c r="I435" s="1">
        <f>IF(pesele[[#This Row],[plec]]="k",IF(RIGHT(pesele[[#This Row],[Imie]],1)="a",0,1),0)</f>
        <v>0</v>
      </c>
      <c r="J435" s="1" t="str">
        <f>pesele[[#This Row],[Nazwisko]]&amp;pesele[[#This Row],[Imie]]</f>
        <v>BerezniewiczWiktor</v>
      </c>
      <c r="K435" s="1">
        <f>COUNTIF(pesele[nameid],pesele[[#This Row],[nameid]])-1</f>
        <v>0</v>
      </c>
    </row>
    <row r="436" spans="1:11" x14ac:dyDescent="0.25">
      <c r="A436" s="1" t="s">
        <v>993</v>
      </c>
      <c r="B436" s="1" t="s">
        <v>994</v>
      </c>
      <c r="C436" s="1" t="s">
        <v>419</v>
      </c>
      <c r="D436" s="1">
        <f>MID(pesele[[#This Row],[PESEL]],1,2)+1900</f>
        <v>1979</v>
      </c>
      <c r="E436" s="1" t="str">
        <f>MID(pesele[[#This Row],[PESEL]],3,2)</f>
        <v>01</v>
      </c>
      <c r="F436" s="1" t="str">
        <f>MID(pesele[[#This Row],[PESEL]],6,2)</f>
        <v>56</v>
      </c>
      <c r="G436" s="7">
        <f>MID(pesele[[#This Row],[PESEL]],7,2)/1</f>
        <v>64</v>
      </c>
      <c r="H436" s="1" t="str">
        <f>IF(MOD(MID(pesele[[#This Row],[PESEL]],10,1),2)=0,"k","m")</f>
        <v>k</v>
      </c>
      <c r="I436" s="1">
        <f>IF(pesele[[#This Row],[plec]]="k",IF(RIGHT(pesele[[#This Row],[Imie]],1)="a",0,1),0)</f>
        <v>0</v>
      </c>
      <c r="J436" s="1" t="str">
        <f>pesele[[#This Row],[Nazwisko]]&amp;pesele[[#This Row],[Imie]]</f>
        <v>MarzecLena</v>
      </c>
      <c r="K436" s="1">
        <f>COUNTIF(pesele[nameid],pesele[[#This Row],[nameid]])-1</f>
        <v>0</v>
      </c>
    </row>
    <row r="437" spans="1:11" x14ac:dyDescent="0.25">
      <c r="A437" s="1" t="s">
        <v>1047</v>
      </c>
      <c r="B437" s="1" t="s">
        <v>1048</v>
      </c>
      <c r="C437" s="1" t="s">
        <v>83</v>
      </c>
      <c r="D437" s="1">
        <f>MID(pesele[[#This Row],[PESEL]],1,2)+1900</f>
        <v>1987</v>
      </c>
      <c r="E437" s="1" t="str">
        <f>MID(pesele[[#This Row],[PESEL]],3,2)</f>
        <v>07</v>
      </c>
      <c r="F437" s="1" t="str">
        <f>MID(pesele[[#This Row],[PESEL]],6,2)</f>
        <v>16</v>
      </c>
      <c r="G437" s="7">
        <f>MID(pesele[[#This Row],[PESEL]],7,2)/1</f>
        <v>64</v>
      </c>
      <c r="H437" s="1" t="str">
        <f>IF(MOD(MID(pesele[[#This Row],[PESEL]],10,1),2)=0,"k","m")</f>
        <v>k</v>
      </c>
      <c r="I437" s="1">
        <f>IF(pesele[[#This Row],[plec]]="k",IF(RIGHT(pesele[[#This Row],[Imie]],1)="a",0,1),0)</f>
        <v>0</v>
      </c>
      <c r="J437" s="1" t="str">
        <f>pesele[[#This Row],[Nazwisko]]&amp;pesele[[#This Row],[Imie]]</f>
        <v>KluziakMatylda</v>
      </c>
      <c r="K437" s="1">
        <f>COUNTIF(pesele[nameid],pesele[[#This Row],[nameid]])-1</f>
        <v>0</v>
      </c>
    </row>
    <row r="438" spans="1:11" x14ac:dyDescent="0.25">
      <c r="A438" s="1" t="s">
        <v>1073</v>
      </c>
      <c r="B438" s="1" t="s">
        <v>1074</v>
      </c>
      <c r="C438" s="1" t="s">
        <v>166</v>
      </c>
      <c r="D438" s="1">
        <f>MID(pesele[[#This Row],[PESEL]],1,2)+1900</f>
        <v>1989</v>
      </c>
      <c r="E438" s="1" t="str">
        <f>MID(pesele[[#This Row],[PESEL]],3,2)</f>
        <v>02</v>
      </c>
      <c r="F438" s="1" t="str">
        <f>MID(pesele[[#This Row],[PESEL]],6,2)</f>
        <v>26</v>
      </c>
      <c r="G438" s="7">
        <f>MID(pesele[[#This Row],[PESEL]],7,2)/1</f>
        <v>65</v>
      </c>
      <c r="H438" s="1" t="str">
        <f>IF(MOD(MID(pesele[[#This Row],[PESEL]],10,1),2)=0,"k","m")</f>
        <v>m</v>
      </c>
      <c r="I438" s="1">
        <f>IF(pesele[[#This Row],[plec]]="k",IF(RIGHT(pesele[[#This Row],[Imie]],1)="a",0,1),0)</f>
        <v>0</v>
      </c>
      <c r="J438" s="1" t="str">
        <f>pesele[[#This Row],[Nazwisko]]&amp;pesele[[#This Row],[Imie]]</f>
        <v>RadomskiJakub</v>
      </c>
      <c r="K438" s="1">
        <f>COUNTIF(pesele[nameid],pesele[[#This Row],[nameid]])-1</f>
        <v>0</v>
      </c>
    </row>
    <row r="439" spans="1:11" x14ac:dyDescent="0.25">
      <c r="A439" s="1" t="s">
        <v>921</v>
      </c>
      <c r="B439" s="1" t="s">
        <v>350</v>
      </c>
      <c r="C439" s="1" t="s">
        <v>351</v>
      </c>
      <c r="D439" s="1">
        <f>MID(pesele[[#This Row],[PESEL]],1,2)+1900</f>
        <v>1967</v>
      </c>
      <c r="E439" s="1" t="str">
        <f>MID(pesele[[#This Row],[PESEL]],3,2)</f>
        <v>11</v>
      </c>
      <c r="F439" s="1" t="str">
        <f>MID(pesele[[#This Row],[PESEL]],6,2)</f>
        <v>96</v>
      </c>
      <c r="G439" s="7">
        <f>MID(pesele[[#This Row],[PESEL]],7,2)/1</f>
        <v>66</v>
      </c>
      <c r="H439" s="1" t="str">
        <f>IF(MOD(MID(pesele[[#This Row],[PESEL]],10,1),2)=0,"k","m")</f>
        <v>k</v>
      </c>
      <c r="I439" s="1">
        <f>IF(pesele[[#This Row],[plec]]="k",IF(RIGHT(pesele[[#This Row],[Imie]],1)="a",0,1),0)</f>
        <v>0</v>
      </c>
      <c r="J439" s="1" t="str">
        <f>pesele[[#This Row],[Nazwisko]]&amp;pesele[[#This Row],[Imie]]</f>
        <v>KozlowskaMalgorzata</v>
      </c>
      <c r="K439" s="1">
        <f>COUNTIF(pesele[nameid],pesele[[#This Row],[nameid]])-1</f>
        <v>2</v>
      </c>
    </row>
    <row r="440" spans="1:11" x14ac:dyDescent="0.25">
      <c r="A440" s="1" t="s">
        <v>1116</v>
      </c>
      <c r="B440" s="1" t="s">
        <v>1117</v>
      </c>
      <c r="C440" s="1" t="s">
        <v>340</v>
      </c>
      <c r="D440" s="1">
        <f>MID(pesele[[#This Row],[PESEL]],1,2)+1900</f>
        <v>1989</v>
      </c>
      <c r="E440" s="1" t="str">
        <f>MID(pesele[[#This Row],[PESEL]],3,2)</f>
        <v>11</v>
      </c>
      <c r="F440" s="1" t="str">
        <f>MID(pesele[[#This Row],[PESEL]],6,2)</f>
        <v>46</v>
      </c>
      <c r="G440" s="7">
        <f>MID(pesele[[#This Row],[PESEL]],7,2)/1</f>
        <v>66</v>
      </c>
      <c r="H440" s="1" t="str">
        <f>IF(MOD(MID(pesele[[#This Row],[PESEL]],10,1),2)=0,"k","m")</f>
        <v>k</v>
      </c>
      <c r="I440" s="1">
        <f>IF(pesele[[#This Row],[plec]]="k",IF(RIGHT(pesele[[#This Row],[Imie]],1)="a",0,1),0)</f>
        <v>0</v>
      </c>
      <c r="J440" s="1" t="str">
        <f>pesele[[#This Row],[Nazwisko]]&amp;pesele[[#This Row],[Imie]]</f>
        <v>TarkowskaAntonina</v>
      </c>
      <c r="K440" s="1">
        <f>COUNTIF(pesele[nameid],pesele[[#This Row],[nameid]])-1</f>
        <v>0</v>
      </c>
    </row>
    <row r="441" spans="1:11" x14ac:dyDescent="0.25">
      <c r="A441" s="1" t="s">
        <v>1025</v>
      </c>
      <c r="B441" s="1" t="s">
        <v>1026</v>
      </c>
      <c r="C441" s="1" t="s">
        <v>275</v>
      </c>
      <c r="D441" s="1">
        <f>MID(pesele[[#This Row],[PESEL]],1,2)+1900</f>
        <v>1985</v>
      </c>
      <c r="E441" s="1" t="str">
        <f>MID(pesele[[#This Row],[PESEL]],3,2)</f>
        <v>05</v>
      </c>
      <c r="F441" s="1" t="str">
        <f>MID(pesele[[#This Row],[PESEL]],6,2)</f>
        <v>56</v>
      </c>
      <c r="G441" s="7">
        <f>MID(pesele[[#This Row],[PESEL]],7,2)/1</f>
        <v>68</v>
      </c>
      <c r="H441" s="1" t="str">
        <f>IF(MOD(MID(pesele[[#This Row],[PESEL]],10,1),2)=0,"k","m")</f>
        <v>k</v>
      </c>
      <c r="I441" s="1">
        <f>IF(pesele[[#This Row],[plec]]="k",IF(RIGHT(pesele[[#This Row],[Imie]],1)="a",0,1),0)</f>
        <v>0</v>
      </c>
      <c r="J441" s="1" t="str">
        <f>pesele[[#This Row],[Nazwisko]]&amp;pesele[[#This Row],[Imie]]</f>
        <v>KleinMichalina</v>
      </c>
      <c r="K441" s="1">
        <f>COUNTIF(pesele[nameid],pesele[[#This Row],[nameid]])-1</f>
        <v>0</v>
      </c>
    </row>
    <row r="442" spans="1:11" x14ac:dyDescent="0.25">
      <c r="A442" s="1" t="s">
        <v>1075</v>
      </c>
      <c r="B442" s="1" t="s">
        <v>1076</v>
      </c>
      <c r="C442" s="1" t="s">
        <v>121</v>
      </c>
      <c r="D442" s="1">
        <f>MID(pesele[[#This Row],[PESEL]],1,2)+1900</f>
        <v>1989</v>
      </c>
      <c r="E442" s="1" t="str">
        <f>MID(pesele[[#This Row],[PESEL]],3,2)</f>
        <v>02</v>
      </c>
      <c r="F442" s="1" t="str">
        <f>MID(pesele[[#This Row],[PESEL]],6,2)</f>
        <v>46</v>
      </c>
      <c r="G442" s="7">
        <f>MID(pesele[[#This Row],[PESEL]],7,2)/1</f>
        <v>68</v>
      </c>
      <c r="H442" s="1" t="str">
        <f>IF(MOD(MID(pesele[[#This Row],[PESEL]],10,1),2)=0,"k","m")</f>
        <v>m</v>
      </c>
      <c r="I442" s="1">
        <f>IF(pesele[[#This Row],[plec]]="k",IF(RIGHT(pesele[[#This Row],[Imie]],1)="a",0,1),0)</f>
        <v>0</v>
      </c>
      <c r="J442" s="1" t="str">
        <f>pesele[[#This Row],[Nazwisko]]&amp;pesele[[#This Row],[Imie]]</f>
        <v>PietersonJan</v>
      </c>
      <c r="K442" s="1">
        <f>COUNTIF(pesele[nameid],pesele[[#This Row],[nameid]])-1</f>
        <v>0</v>
      </c>
    </row>
    <row r="443" spans="1:11" x14ac:dyDescent="0.25">
      <c r="A443" s="1" t="s">
        <v>886</v>
      </c>
      <c r="B443" s="1" t="s">
        <v>887</v>
      </c>
      <c r="C443" s="1" t="s">
        <v>17</v>
      </c>
      <c r="D443" s="1">
        <f>MID(pesele[[#This Row],[PESEL]],1,2)+1900</f>
        <v>1962</v>
      </c>
      <c r="E443" s="1" t="str">
        <f>MID(pesele[[#This Row],[PESEL]],3,2)</f>
        <v>09</v>
      </c>
      <c r="F443" s="1" t="str">
        <f>MID(pesele[[#This Row],[PESEL]],6,2)</f>
        <v>56</v>
      </c>
      <c r="G443" s="7">
        <f>MID(pesele[[#This Row],[PESEL]],7,2)/1</f>
        <v>69</v>
      </c>
      <c r="H443" s="1" t="str">
        <f>IF(MOD(MID(pesele[[#This Row],[PESEL]],10,1),2)=0,"k","m")</f>
        <v>m</v>
      </c>
      <c r="I443" s="1">
        <f>IF(pesele[[#This Row],[plec]]="k",IF(RIGHT(pesele[[#This Row],[Imie]],1)="a",0,1),0)</f>
        <v>0</v>
      </c>
      <c r="J443" s="1" t="str">
        <f>pesele[[#This Row],[Nazwisko]]&amp;pesele[[#This Row],[Imie]]</f>
        <v>KoszlagaMateusz</v>
      </c>
      <c r="K443" s="1">
        <f>COUNTIF(pesele[nameid],pesele[[#This Row],[nameid]])-1</f>
        <v>0</v>
      </c>
    </row>
    <row r="444" spans="1:11" x14ac:dyDescent="0.25">
      <c r="A444" s="1" t="s">
        <v>977</v>
      </c>
      <c r="B444" s="1" t="s">
        <v>978</v>
      </c>
      <c r="C444" s="1" t="s">
        <v>979</v>
      </c>
      <c r="D444" s="1">
        <f>MID(pesele[[#This Row],[PESEL]],1,2)+1900</f>
        <v>1976</v>
      </c>
      <c r="E444" s="1" t="str">
        <f>MID(pesele[[#This Row],[PESEL]],3,2)</f>
        <v>04</v>
      </c>
      <c r="F444" s="1" t="str">
        <f>MID(pesele[[#This Row],[PESEL]],6,2)</f>
        <v>16</v>
      </c>
      <c r="G444" s="7">
        <f>MID(pesele[[#This Row],[PESEL]],7,2)/1</f>
        <v>69</v>
      </c>
      <c r="H444" s="1" t="str">
        <f>IF(MOD(MID(pesele[[#This Row],[PESEL]],10,1),2)=0,"k","m")</f>
        <v>k</v>
      </c>
      <c r="I444" s="1">
        <f>IF(pesele[[#This Row],[plec]]="k",IF(RIGHT(pesele[[#This Row],[Imie]],1)="a",0,1),0)</f>
        <v>0</v>
      </c>
      <c r="J444" s="1" t="str">
        <f>pesele[[#This Row],[Nazwisko]]&amp;pesele[[#This Row],[Imie]]</f>
        <v>ZdrojewskaAgata</v>
      </c>
      <c r="K444" s="1">
        <f>COUNTIF(pesele[nameid],pesele[[#This Row],[nameid]])-1</f>
        <v>0</v>
      </c>
    </row>
    <row r="445" spans="1:11" x14ac:dyDescent="0.25">
      <c r="A445" s="1" t="s">
        <v>871</v>
      </c>
      <c r="B445" s="1" t="s">
        <v>872</v>
      </c>
      <c r="C445" s="1" t="s">
        <v>607</v>
      </c>
      <c r="D445" s="1">
        <f>MID(pesele[[#This Row],[PESEL]],1,2)+1900</f>
        <v>1959</v>
      </c>
      <c r="E445" s="1" t="str">
        <f>MID(pesele[[#This Row],[PESEL]],3,2)</f>
        <v>11</v>
      </c>
      <c r="F445" s="1" t="str">
        <f>MID(pesele[[#This Row],[PESEL]],6,2)</f>
        <v>57</v>
      </c>
      <c r="G445" s="7">
        <f>MID(pesele[[#This Row],[PESEL]],7,2)/1</f>
        <v>70</v>
      </c>
      <c r="H445" s="1" t="str">
        <f>IF(MOD(MID(pesele[[#This Row],[PESEL]],10,1),2)=0,"k","m")</f>
        <v>k</v>
      </c>
      <c r="I445" s="1">
        <f>IF(pesele[[#This Row],[plec]]="k",IF(RIGHT(pesele[[#This Row],[Imie]],1)="a",0,1),0)</f>
        <v>0</v>
      </c>
      <c r="J445" s="1" t="str">
        <f>pesele[[#This Row],[Nazwisko]]&amp;pesele[[#This Row],[Imie]]</f>
        <v>SengerJoanna</v>
      </c>
      <c r="K445" s="1">
        <f>COUNTIF(pesele[nameid],pesele[[#This Row],[nameid]])-1</f>
        <v>0</v>
      </c>
    </row>
    <row r="446" spans="1:11" x14ac:dyDescent="0.25">
      <c r="A446" s="1" t="s">
        <v>954</v>
      </c>
      <c r="B446" s="1" t="s">
        <v>955</v>
      </c>
      <c r="C446" s="1" t="s">
        <v>89</v>
      </c>
      <c r="D446" s="1">
        <f>MID(pesele[[#This Row],[PESEL]],1,2)+1900</f>
        <v>1973</v>
      </c>
      <c r="E446" s="1" t="str">
        <f>MID(pesele[[#This Row],[PESEL]],3,2)</f>
        <v>07</v>
      </c>
      <c r="F446" s="1" t="str">
        <f>MID(pesele[[#This Row],[PESEL]],6,2)</f>
        <v>87</v>
      </c>
      <c r="G446" s="7">
        <f>MID(pesele[[#This Row],[PESEL]],7,2)/1</f>
        <v>71</v>
      </c>
      <c r="H446" s="1" t="str">
        <f>IF(MOD(MID(pesele[[#This Row],[PESEL]],10,1),2)=0,"k","m")</f>
        <v>k</v>
      </c>
      <c r="I446" s="1">
        <f>IF(pesele[[#This Row],[plec]]="k",IF(RIGHT(pesele[[#This Row],[Imie]],1)="a",0,1),0)</f>
        <v>0</v>
      </c>
      <c r="J446" s="1" t="str">
        <f>pesele[[#This Row],[Nazwisko]]&amp;pesele[[#This Row],[Imie]]</f>
        <v>LemanMaja</v>
      </c>
      <c r="K446" s="1">
        <f>COUNTIF(pesele[nameid],pesele[[#This Row],[nameid]])-1</f>
        <v>0</v>
      </c>
    </row>
    <row r="447" spans="1:11" x14ac:dyDescent="0.25">
      <c r="A447" s="1" t="s">
        <v>835</v>
      </c>
      <c r="B447" s="1" t="s">
        <v>836</v>
      </c>
      <c r="C447" s="1" t="s">
        <v>829</v>
      </c>
      <c r="D447" s="1">
        <f>MID(pesele[[#This Row],[PESEL]],1,2)+1900</f>
        <v>1951</v>
      </c>
      <c r="E447" s="1" t="str">
        <f>MID(pesele[[#This Row],[PESEL]],3,2)</f>
        <v>10</v>
      </c>
      <c r="F447" s="1" t="str">
        <f>MID(pesele[[#This Row],[PESEL]],6,2)</f>
        <v>57</v>
      </c>
      <c r="G447" s="7">
        <f>MID(pesele[[#This Row],[PESEL]],7,2)/1</f>
        <v>73</v>
      </c>
      <c r="H447" s="1" t="str">
        <f>IF(MOD(MID(pesele[[#This Row],[PESEL]],10,1),2)=0,"k","m")</f>
        <v>k</v>
      </c>
      <c r="I447" s="1">
        <f>IF(pesele[[#This Row],[plec]]="k",IF(RIGHT(pesele[[#This Row],[Imie]],1)="a",0,1),0)</f>
        <v>0</v>
      </c>
      <c r="J447" s="1" t="str">
        <f>pesele[[#This Row],[Nazwisko]]&amp;pesele[[#This Row],[Imie]]</f>
        <v>HinzNikola</v>
      </c>
      <c r="K447" s="1">
        <f>COUNTIF(pesele[nameid],pesele[[#This Row],[nameid]])-1</f>
        <v>0</v>
      </c>
    </row>
    <row r="448" spans="1:11" x14ac:dyDescent="0.25">
      <c r="A448" s="1" t="s">
        <v>999</v>
      </c>
      <c r="B448" s="1" t="s">
        <v>1000</v>
      </c>
      <c r="C448" s="1" t="s">
        <v>284</v>
      </c>
      <c r="D448" s="1">
        <f>MID(pesele[[#This Row],[PESEL]],1,2)+1900</f>
        <v>1979</v>
      </c>
      <c r="E448" s="1" t="str">
        <f>MID(pesele[[#This Row],[PESEL]],3,2)</f>
        <v>11</v>
      </c>
      <c r="F448" s="1" t="str">
        <f>MID(pesele[[#This Row],[PESEL]],6,2)</f>
        <v>67</v>
      </c>
      <c r="G448" s="7">
        <f>MID(pesele[[#This Row],[PESEL]],7,2)/1</f>
        <v>73</v>
      </c>
      <c r="H448" s="1" t="str">
        <f>IF(MOD(MID(pesele[[#This Row],[PESEL]],10,1),2)=0,"k","m")</f>
        <v>k</v>
      </c>
      <c r="I448" s="1">
        <f>IF(pesele[[#This Row],[plec]]="k",IF(RIGHT(pesele[[#This Row],[Imie]],1)="a",0,1),0)</f>
        <v>0</v>
      </c>
      <c r="J448" s="1" t="str">
        <f>pesele[[#This Row],[Nazwisko]]&amp;pesele[[#This Row],[Imie]]</f>
        <v>SzczepanskaEmilia</v>
      </c>
      <c r="K448" s="1">
        <f>COUNTIF(pesele[nameid],pesele[[#This Row],[nameid]])-1</f>
        <v>0</v>
      </c>
    </row>
    <row r="449" spans="1:11" x14ac:dyDescent="0.25">
      <c r="A449" s="1" t="s">
        <v>930</v>
      </c>
      <c r="B449" s="1" t="s">
        <v>931</v>
      </c>
      <c r="C449" s="1" t="s">
        <v>485</v>
      </c>
      <c r="D449" s="1">
        <f>MID(pesele[[#This Row],[PESEL]],1,2)+1900</f>
        <v>1969</v>
      </c>
      <c r="E449" s="1" t="str">
        <f>MID(pesele[[#This Row],[PESEL]],3,2)</f>
        <v>12</v>
      </c>
      <c r="F449" s="1" t="str">
        <f>MID(pesele[[#This Row],[PESEL]],6,2)</f>
        <v>17</v>
      </c>
      <c r="G449" s="7">
        <f>MID(pesele[[#This Row],[PESEL]],7,2)/1</f>
        <v>74</v>
      </c>
      <c r="H449" s="1" t="str">
        <f>IF(MOD(MID(pesele[[#This Row],[PESEL]],10,1),2)=0,"k","m")</f>
        <v>m</v>
      </c>
      <c r="I449" s="1">
        <f>IF(pesele[[#This Row],[plec]]="k",IF(RIGHT(pesele[[#This Row],[Imie]],1)="a",0,1),0)</f>
        <v>0</v>
      </c>
      <c r="J449" s="1" t="str">
        <f>pesele[[#This Row],[Nazwisko]]&amp;pesele[[#This Row],[Imie]]</f>
        <v>ZmurkoAdam</v>
      </c>
      <c r="K449" s="1">
        <f>COUNTIF(pesele[nameid],pesele[[#This Row],[nameid]])-1</f>
        <v>0</v>
      </c>
    </row>
    <row r="450" spans="1:11" x14ac:dyDescent="0.25">
      <c r="A450" s="1" t="s">
        <v>915</v>
      </c>
      <c r="B450" s="1" t="s">
        <v>916</v>
      </c>
      <c r="C450" s="1" t="s">
        <v>211</v>
      </c>
      <c r="D450" s="1">
        <f>MID(pesele[[#This Row],[PESEL]],1,2)+1900</f>
        <v>1966</v>
      </c>
      <c r="E450" s="1" t="str">
        <f>MID(pesele[[#This Row],[PESEL]],3,2)</f>
        <v>11</v>
      </c>
      <c r="F450" s="1" t="str">
        <f>MID(pesele[[#This Row],[PESEL]],6,2)</f>
        <v>17</v>
      </c>
      <c r="G450" s="7">
        <f>MID(pesele[[#This Row],[PESEL]],7,2)/1</f>
        <v>76</v>
      </c>
      <c r="H450" s="1" t="str">
        <f>IF(MOD(MID(pesele[[#This Row],[PESEL]],10,1),2)=0,"k","m")</f>
        <v>k</v>
      </c>
      <c r="I450" s="1">
        <f>IF(pesele[[#This Row],[plec]]="k",IF(RIGHT(pesele[[#This Row],[Imie]],1)="a",0,1),0)</f>
        <v>0</v>
      </c>
      <c r="J450" s="1" t="str">
        <f>pesele[[#This Row],[Nazwisko]]&amp;pesele[[#This Row],[Imie]]</f>
        <v>FilarskaSandra</v>
      </c>
      <c r="K450" s="1">
        <f>COUNTIF(pesele[nameid],pesele[[#This Row],[nameid]])-1</f>
        <v>0</v>
      </c>
    </row>
    <row r="451" spans="1:11" x14ac:dyDescent="0.25">
      <c r="A451" s="1" t="s">
        <v>1089</v>
      </c>
      <c r="B451" s="1" t="s">
        <v>1090</v>
      </c>
      <c r="C451" s="1" t="s">
        <v>25</v>
      </c>
      <c r="D451" s="1">
        <f>MID(pesele[[#This Row],[PESEL]],1,2)+1900</f>
        <v>1989</v>
      </c>
      <c r="E451" s="1" t="str">
        <f>MID(pesele[[#This Row],[PESEL]],3,2)</f>
        <v>04</v>
      </c>
      <c r="F451" s="1" t="str">
        <f>MID(pesele[[#This Row],[PESEL]],6,2)</f>
        <v>87</v>
      </c>
      <c r="G451" s="7">
        <f>MID(pesele[[#This Row],[PESEL]],7,2)/1</f>
        <v>76</v>
      </c>
      <c r="H451" s="1" t="str">
        <f>IF(MOD(MID(pesele[[#This Row],[PESEL]],10,1),2)=0,"k","m")</f>
        <v>m</v>
      </c>
      <c r="I451" s="1">
        <f>IF(pesele[[#This Row],[plec]]="k",IF(RIGHT(pesele[[#This Row],[Imie]],1)="a",0,1),0)</f>
        <v>0</v>
      </c>
      <c r="J451" s="1" t="str">
        <f>pesele[[#This Row],[Nazwisko]]&amp;pesele[[#This Row],[Imie]]</f>
        <v>CiosinskiJacek</v>
      </c>
      <c r="K451" s="1">
        <f>COUNTIF(pesele[nameid],pesele[[#This Row],[nameid]])-1</f>
        <v>0</v>
      </c>
    </row>
    <row r="452" spans="1:11" x14ac:dyDescent="0.25">
      <c r="A452" s="1" t="s">
        <v>945</v>
      </c>
      <c r="B452" s="1" t="s">
        <v>946</v>
      </c>
      <c r="C452" s="1" t="s">
        <v>754</v>
      </c>
      <c r="D452" s="1">
        <f>MID(pesele[[#This Row],[PESEL]],1,2)+1900</f>
        <v>1971</v>
      </c>
      <c r="E452" s="1" t="str">
        <f>MID(pesele[[#This Row],[PESEL]],3,2)</f>
        <v>11</v>
      </c>
      <c r="F452" s="1" t="str">
        <f>MID(pesele[[#This Row],[PESEL]],6,2)</f>
        <v>67</v>
      </c>
      <c r="G452" s="7">
        <f>MID(pesele[[#This Row],[PESEL]],7,2)/1</f>
        <v>77</v>
      </c>
      <c r="H452" s="1" t="str">
        <f>IF(MOD(MID(pesele[[#This Row],[PESEL]],10,1),2)=0,"k","m")</f>
        <v>m</v>
      </c>
      <c r="I452" s="1">
        <f>IF(pesele[[#This Row],[plec]]="k",IF(RIGHT(pesele[[#This Row],[Imie]],1)="a",0,1),0)</f>
        <v>0</v>
      </c>
      <c r="J452" s="1" t="str">
        <f>pesele[[#This Row],[Nazwisko]]&amp;pesele[[#This Row],[Imie]]</f>
        <v>SwierszczCyprian</v>
      </c>
      <c r="K452" s="1">
        <f>COUNTIF(pesele[nameid],pesele[[#This Row],[nameid]])-1</f>
        <v>0</v>
      </c>
    </row>
    <row r="453" spans="1:11" x14ac:dyDescent="0.25">
      <c r="A453" s="1" t="s">
        <v>875</v>
      </c>
      <c r="B453" s="1" t="s">
        <v>876</v>
      </c>
      <c r="C453" s="1" t="s">
        <v>877</v>
      </c>
      <c r="D453" s="1">
        <f>MID(pesele[[#This Row],[PESEL]],1,2)+1900</f>
        <v>1961</v>
      </c>
      <c r="E453" s="1" t="str">
        <f>MID(pesele[[#This Row],[PESEL]],3,2)</f>
        <v>03</v>
      </c>
      <c r="F453" s="1" t="str">
        <f>MID(pesele[[#This Row],[PESEL]],6,2)</f>
        <v>47</v>
      </c>
      <c r="G453" s="7">
        <f>MID(pesele[[#This Row],[PESEL]],7,2)/1</f>
        <v>79</v>
      </c>
      <c r="H453" s="1" t="str">
        <f>IF(MOD(MID(pesele[[#This Row],[PESEL]],10,1),2)=0,"k","m")</f>
        <v>m</v>
      </c>
      <c r="I453" s="1">
        <f>IF(pesele[[#This Row],[plec]]="k",IF(RIGHT(pesele[[#This Row],[Imie]],1)="a",0,1),0)</f>
        <v>0</v>
      </c>
      <c r="J453" s="1" t="str">
        <f>pesele[[#This Row],[Nazwisko]]&amp;pesele[[#This Row],[Imie]]</f>
        <v>SzczepkowskiDorian</v>
      </c>
      <c r="K453" s="1">
        <f>COUNTIF(pesele[nameid],pesele[[#This Row],[nameid]])-1</f>
        <v>0</v>
      </c>
    </row>
    <row r="454" spans="1:11" x14ac:dyDescent="0.25">
      <c r="A454" s="1" t="s">
        <v>934</v>
      </c>
      <c r="B454" s="1" t="s">
        <v>935</v>
      </c>
      <c r="C454" s="1" t="s">
        <v>936</v>
      </c>
      <c r="D454" s="1">
        <f>MID(pesele[[#This Row],[PESEL]],1,2)+1900</f>
        <v>1970</v>
      </c>
      <c r="E454" s="1" t="str">
        <f>MID(pesele[[#This Row],[PESEL]],3,2)</f>
        <v>05</v>
      </c>
      <c r="F454" s="1" t="str">
        <f>MID(pesele[[#This Row],[PESEL]],6,2)</f>
        <v>17</v>
      </c>
      <c r="G454" s="7">
        <f>MID(pesele[[#This Row],[PESEL]],7,2)/1</f>
        <v>79</v>
      </c>
      <c r="H454" s="1" t="str">
        <f>IF(MOD(MID(pesele[[#This Row],[PESEL]],10,1),2)=0,"k","m")</f>
        <v>m</v>
      </c>
      <c r="I454" s="1">
        <f>IF(pesele[[#This Row],[plec]]="k",IF(RIGHT(pesele[[#This Row],[Imie]],1)="a",0,1),0)</f>
        <v>0</v>
      </c>
      <c r="J454" s="1" t="str">
        <f>pesele[[#This Row],[Nazwisko]]&amp;pesele[[#This Row],[Imie]]</f>
        <v>SzmitkoDominik</v>
      </c>
      <c r="K454" s="1">
        <f>COUNTIF(pesele[nameid],pesele[[#This Row],[nameid]])-1</f>
        <v>0</v>
      </c>
    </row>
    <row r="455" spans="1:11" x14ac:dyDescent="0.25">
      <c r="A455" s="1" t="s">
        <v>1021</v>
      </c>
      <c r="B455" s="1" t="s">
        <v>1022</v>
      </c>
      <c r="C455" s="1" t="s">
        <v>419</v>
      </c>
      <c r="D455" s="1">
        <f>MID(pesele[[#This Row],[PESEL]],1,2)+1900</f>
        <v>1985</v>
      </c>
      <c r="E455" s="1" t="str">
        <f>MID(pesele[[#This Row],[PESEL]],3,2)</f>
        <v>03</v>
      </c>
      <c r="F455" s="1" t="str">
        <f>MID(pesele[[#This Row],[PESEL]],6,2)</f>
        <v>07</v>
      </c>
      <c r="G455" s="7">
        <f>MID(pesele[[#This Row],[PESEL]],7,2)/1</f>
        <v>79</v>
      </c>
      <c r="H455" s="1" t="str">
        <f>IF(MOD(MID(pesele[[#This Row],[PESEL]],10,1),2)=0,"k","m")</f>
        <v>k</v>
      </c>
      <c r="I455" s="1">
        <f>IF(pesele[[#This Row],[plec]]="k",IF(RIGHT(pesele[[#This Row],[Imie]],1)="a",0,1),0)</f>
        <v>0</v>
      </c>
      <c r="J455" s="1" t="str">
        <f>pesele[[#This Row],[Nazwisko]]&amp;pesele[[#This Row],[Imie]]</f>
        <v>MrozikLena</v>
      </c>
      <c r="K455" s="1">
        <f>COUNTIF(pesele[nameid],pesele[[#This Row],[nameid]])-1</f>
        <v>0</v>
      </c>
    </row>
    <row r="456" spans="1:11" x14ac:dyDescent="0.25">
      <c r="A456" s="1" t="s">
        <v>1029</v>
      </c>
      <c r="B456" s="1" t="s">
        <v>1030</v>
      </c>
      <c r="C456" s="1" t="s">
        <v>1031</v>
      </c>
      <c r="D456" s="1">
        <f>MID(pesele[[#This Row],[PESEL]],1,2)+1900</f>
        <v>1985</v>
      </c>
      <c r="E456" s="1" t="str">
        <f>MID(pesele[[#This Row],[PESEL]],3,2)</f>
        <v>11</v>
      </c>
      <c r="F456" s="1" t="str">
        <f>MID(pesele[[#This Row],[PESEL]],6,2)</f>
        <v>77</v>
      </c>
      <c r="G456" s="7">
        <f>MID(pesele[[#This Row],[PESEL]],7,2)/1</f>
        <v>79</v>
      </c>
      <c r="H456" s="1" t="str">
        <f>IF(MOD(MID(pesele[[#This Row],[PESEL]],10,1),2)=0,"k","m")</f>
        <v>k</v>
      </c>
      <c r="I456" s="1">
        <f>IF(pesele[[#This Row],[plec]]="k",IF(RIGHT(pesele[[#This Row],[Imie]],1)="a",0,1),0)</f>
        <v>0</v>
      </c>
      <c r="J456" s="1" t="str">
        <f>pesele[[#This Row],[Nazwisko]]&amp;pesele[[#This Row],[Imie]]</f>
        <v>FrankowskaRoksana</v>
      </c>
      <c r="K456" s="1">
        <f>COUNTIF(pesele[nameid],pesele[[#This Row],[nameid]])-1</f>
        <v>0</v>
      </c>
    </row>
    <row r="457" spans="1:11" x14ac:dyDescent="0.25">
      <c r="A457" s="1" t="s">
        <v>1078</v>
      </c>
      <c r="B457" s="1" t="s">
        <v>1079</v>
      </c>
      <c r="C457" s="1" t="s">
        <v>64</v>
      </c>
      <c r="D457" s="1">
        <f>MID(pesele[[#This Row],[PESEL]],1,2)+1900</f>
        <v>1989</v>
      </c>
      <c r="E457" s="1" t="str">
        <f>MID(pesele[[#This Row],[PESEL]],3,2)</f>
        <v>02</v>
      </c>
      <c r="F457" s="1" t="str">
        <f>MID(pesele[[#This Row],[PESEL]],6,2)</f>
        <v>37</v>
      </c>
      <c r="G457" s="7">
        <f>MID(pesele[[#This Row],[PESEL]],7,2)/1</f>
        <v>79</v>
      </c>
      <c r="H457" s="1" t="str">
        <f>IF(MOD(MID(pesele[[#This Row],[PESEL]],10,1),2)=0,"k","m")</f>
        <v>m</v>
      </c>
      <c r="I457" s="1">
        <f>IF(pesele[[#This Row],[plec]]="k",IF(RIGHT(pesele[[#This Row],[Imie]],1)="a",0,1),0)</f>
        <v>0</v>
      </c>
      <c r="J457" s="1" t="str">
        <f>pesele[[#This Row],[Nazwisko]]&amp;pesele[[#This Row],[Imie]]</f>
        <v>BeniuszysMikolaj</v>
      </c>
      <c r="K457" s="1">
        <f>COUNTIF(pesele[nameid],pesele[[#This Row],[nameid]])-1</f>
        <v>0</v>
      </c>
    </row>
    <row r="458" spans="1:11" x14ac:dyDescent="0.25">
      <c r="A458" s="1" t="s">
        <v>1106</v>
      </c>
      <c r="B458" s="1" t="s">
        <v>1107</v>
      </c>
      <c r="C458" s="1" t="s">
        <v>50</v>
      </c>
      <c r="D458" s="1">
        <f>MID(pesele[[#This Row],[PESEL]],1,2)+1900</f>
        <v>1989</v>
      </c>
      <c r="E458" s="1" t="str">
        <f>MID(pesele[[#This Row],[PESEL]],3,2)</f>
        <v>08</v>
      </c>
      <c r="F458" s="1" t="str">
        <f>MID(pesele[[#This Row],[PESEL]],6,2)</f>
        <v>17</v>
      </c>
      <c r="G458" s="7">
        <f>MID(pesele[[#This Row],[PESEL]],7,2)/1</f>
        <v>79</v>
      </c>
      <c r="H458" s="1" t="str">
        <f>IF(MOD(MID(pesele[[#This Row],[PESEL]],10,1),2)=0,"k","m")</f>
        <v>m</v>
      </c>
      <c r="I458" s="1">
        <f>IF(pesele[[#This Row],[plec]]="k",IF(RIGHT(pesele[[#This Row],[Imie]],1)="a",0,1),0)</f>
        <v>0</v>
      </c>
      <c r="J458" s="1" t="str">
        <f>pesele[[#This Row],[Nazwisko]]&amp;pesele[[#This Row],[Imie]]</f>
        <v>HrywniakOlaf</v>
      </c>
      <c r="K458" s="1">
        <f>COUNTIF(pesele[nameid],pesele[[#This Row],[nameid]])-1</f>
        <v>0</v>
      </c>
    </row>
    <row r="459" spans="1:11" x14ac:dyDescent="0.25">
      <c r="A459" s="1" t="s">
        <v>1069</v>
      </c>
      <c r="B459" s="1" t="s">
        <v>1070</v>
      </c>
      <c r="C459" s="1" t="s">
        <v>260</v>
      </c>
      <c r="D459" s="1">
        <f>MID(pesele[[#This Row],[PESEL]],1,2)+1900</f>
        <v>1989</v>
      </c>
      <c r="E459" s="1" t="str">
        <f>MID(pesele[[#This Row],[PESEL]],3,2)</f>
        <v>01</v>
      </c>
      <c r="F459" s="1" t="str">
        <f>MID(pesele[[#This Row],[PESEL]],6,2)</f>
        <v>58</v>
      </c>
      <c r="G459" s="7">
        <f>MID(pesele[[#This Row],[PESEL]],7,2)/1</f>
        <v>81</v>
      </c>
      <c r="H459" s="1" t="str">
        <f>IF(MOD(MID(pesele[[#This Row],[PESEL]],10,1),2)=0,"k","m")</f>
        <v>m</v>
      </c>
      <c r="I459" s="1">
        <f>IF(pesele[[#This Row],[plec]]="k",IF(RIGHT(pesele[[#This Row],[Imie]],1)="a",0,1),0)</f>
        <v>0</v>
      </c>
      <c r="J459" s="1" t="str">
        <f>pesele[[#This Row],[Nazwisko]]&amp;pesele[[#This Row],[Imie]]</f>
        <v>StrehlkeFilip</v>
      </c>
      <c r="K459" s="1">
        <f>COUNTIF(pesele[nameid],pesele[[#This Row],[nameid]])-1</f>
        <v>0</v>
      </c>
    </row>
    <row r="460" spans="1:11" x14ac:dyDescent="0.25">
      <c r="A460" s="1" t="s">
        <v>1109</v>
      </c>
      <c r="B460" s="1" t="s">
        <v>1110</v>
      </c>
      <c r="C460" s="1" t="s">
        <v>1111</v>
      </c>
      <c r="D460" s="1">
        <f>MID(pesele[[#This Row],[PESEL]],1,2)+1900</f>
        <v>1989</v>
      </c>
      <c r="E460" s="1" t="str">
        <f>MID(pesele[[#This Row],[PESEL]],3,2)</f>
        <v>09</v>
      </c>
      <c r="F460" s="1" t="str">
        <f>MID(pesele[[#This Row],[PESEL]],6,2)</f>
        <v>48</v>
      </c>
      <c r="G460" s="7">
        <f>MID(pesele[[#This Row],[PESEL]],7,2)/1</f>
        <v>82</v>
      </c>
      <c r="H460" s="1" t="str">
        <f>IF(MOD(MID(pesele[[#This Row],[PESEL]],10,1),2)=0,"k","m")</f>
        <v>m</v>
      </c>
      <c r="I460" s="1">
        <f>IF(pesele[[#This Row],[plec]]="k",IF(RIGHT(pesele[[#This Row],[Imie]],1)="a",0,1),0)</f>
        <v>0</v>
      </c>
      <c r="J460" s="1" t="str">
        <f>pesele[[#This Row],[Nazwisko]]&amp;pesele[[#This Row],[Imie]]</f>
        <v>MierzejewskiKornel</v>
      </c>
      <c r="K460" s="1">
        <f>COUNTIF(pesele[nameid],pesele[[#This Row],[nameid]])-1</f>
        <v>0</v>
      </c>
    </row>
    <row r="461" spans="1:11" x14ac:dyDescent="0.25">
      <c r="A461" s="1" t="s">
        <v>917</v>
      </c>
      <c r="B461" s="1" t="s">
        <v>918</v>
      </c>
      <c r="C461" s="1" t="s">
        <v>848</v>
      </c>
      <c r="D461" s="1">
        <f>MID(pesele[[#This Row],[PESEL]],1,2)+1900</f>
        <v>1966</v>
      </c>
      <c r="E461" s="1" t="str">
        <f>MID(pesele[[#This Row],[PESEL]],3,2)</f>
        <v>11</v>
      </c>
      <c r="F461" s="1" t="str">
        <f>MID(pesele[[#This Row],[PESEL]],6,2)</f>
        <v>18</v>
      </c>
      <c r="G461" s="7">
        <f>MID(pesele[[#This Row],[PESEL]],7,2)/1</f>
        <v>83</v>
      </c>
      <c r="H461" s="1" t="str">
        <f>IF(MOD(MID(pesele[[#This Row],[PESEL]],10,1),2)=0,"k","m")</f>
        <v>m</v>
      </c>
      <c r="I461" s="1">
        <f>IF(pesele[[#This Row],[plec]]="k",IF(RIGHT(pesele[[#This Row],[Imie]],1)="a",0,1),0)</f>
        <v>0</v>
      </c>
      <c r="J461" s="1" t="str">
        <f>pesele[[#This Row],[Nazwisko]]&amp;pesele[[#This Row],[Imie]]</f>
        <v>SiminskiHenryk</v>
      </c>
      <c r="K461" s="1">
        <f>COUNTIF(pesele[nameid],pesele[[#This Row],[nameid]])-1</f>
        <v>0</v>
      </c>
    </row>
    <row r="462" spans="1:11" x14ac:dyDescent="0.25">
      <c r="A462" s="1" t="s">
        <v>961</v>
      </c>
      <c r="B462" s="1" t="s">
        <v>962</v>
      </c>
      <c r="C462" s="1" t="s">
        <v>428</v>
      </c>
      <c r="D462" s="1">
        <f>MID(pesele[[#This Row],[PESEL]],1,2)+1900</f>
        <v>1974</v>
      </c>
      <c r="E462" s="1" t="str">
        <f>MID(pesele[[#This Row],[PESEL]],3,2)</f>
        <v>12</v>
      </c>
      <c r="F462" s="1" t="str">
        <f>MID(pesele[[#This Row],[PESEL]],6,2)</f>
        <v>28</v>
      </c>
      <c r="G462" s="7">
        <f>MID(pesele[[#This Row],[PESEL]],7,2)/1</f>
        <v>84</v>
      </c>
      <c r="H462" s="1" t="str">
        <f>IF(MOD(MID(pesele[[#This Row],[PESEL]],10,1),2)=0,"k","m")</f>
        <v>k</v>
      </c>
      <c r="I462" s="1">
        <f>IF(pesele[[#This Row],[plec]]="k",IF(RIGHT(pesele[[#This Row],[Imie]],1)="a",0,1),0)</f>
        <v>0</v>
      </c>
      <c r="J462" s="1" t="str">
        <f>pesele[[#This Row],[Nazwisko]]&amp;pesele[[#This Row],[Imie]]</f>
        <v>AdamiakZofia</v>
      </c>
      <c r="K462" s="1">
        <f>COUNTIF(pesele[nameid],pesele[[#This Row],[nameid]])-1</f>
        <v>0</v>
      </c>
    </row>
    <row r="463" spans="1:11" x14ac:dyDescent="0.25">
      <c r="A463" s="1" t="s">
        <v>965</v>
      </c>
      <c r="B463" s="1" t="s">
        <v>966</v>
      </c>
      <c r="C463" s="1" t="s">
        <v>382</v>
      </c>
      <c r="D463" s="1">
        <f>MID(pesele[[#This Row],[PESEL]],1,2)+1900</f>
        <v>1974</v>
      </c>
      <c r="E463" s="1" t="str">
        <f>MID(pesele[[#This Row],[PESEL]],3,2)</f>
        <v>12</v>
      </c>
      <c r="F463" s="1" t="str">
        <f>MID(pesele[[#This Row],[PESEL]],6,2)</f>
        <v>18</v>
      </c>
      <c r="G463" s="7">
        <f>MID(pesele[[#This Row],[PESEL]],7,2)/1</f>
        <v>84</v>
      </c>
      <c r="H463" s="1" t="str">
        <f>IF(MOD(MID(pesele[[#This Row],[PESEL]],10,1),2)=0,"k","m")</f>
        <v>k</v>
      </c>
      <c r="I463" s="1">
        <f>IF(pesele[[#This Row],[plec]]="k",IF(RIGHT(pesele[[#This Row],[Imie]],1)="a",0,1),0)</f>
        <v>0</v>
      </c>
      <c r="J463" s="1" t="str">
        <f>pesele[[#This Row],[Nazwisko]]&amp;pesele[[#This Row],[Imie]]</f>
        <v>PerezKarolina</v>
      </c>
      <c r="K463" s="1">
        <f>COUNTIF(pesele[nameid],pesele[[#This Row],[nameid]])-1</f>
        <v>0</v>
      </c>
    </row>
    <row r="464" spans="1:11" x14ac:dyDescent="0.25">
      <c r="A464" s="1" t="s">
        <v>984</v>
      </c>
      <c r="B464" s="1" t="s">
        <v>985</v>
      </c>
      <c r="C464" s="1" t="s">
        <v>260</v>
      </c>
      <c r="D464" s="1">
        <f>MID(pesele[[#This Row],[PESEL]],1,2)+1900</f>
        <v>1977</v>
      </c>
      <c r="E464" s="1" t="str">
        <f>MID(pesele[[#This Row],[PESEL]],3,2)</f>
        <v>11</v>
      </c>
      <c r="F464" s="1" t="str">
        <f>MID(pesele[[#This Row],[PESEL]],6,2)</f>
        <v>08</v>
      </c>
      <c r="G464" s="7">
        <f>MID(pesele[[#This Row],[PESEL]],7,2)/1</f>
        <v>84</v>
      </c>
      <c r="H464" s="1" t="str">
        <f>IF(MOD(MID(pesele[[#This Row],[PESEL]],10,1),2)=0,"k","m")</f>
        <v>m</v>
      </c>
      <c r="I464" s="1">
        <f>IF(pesele[[#This Row],[plec]]="k",IF(RIGHT(pesele[[#This Row],[Imie]],1)="a",0,1),0)</f>
        <v>0</v>
      </c>
      <c r="J464" s="1" t="str">
        <f>pesele[[#This Row],[Nazwisko]]&amp;pesele[[#This Row],[Imie]]</f>
        <v>StrackFilip</v>
      </c>
      <c r="K464" s="1">
        <f>COUNTIF(pesele[nameid],pesele[[#This Row],[nameid]])-1</f>
        <v>0</v>
      </c>
    </row>
    <row r="465" spans="1:11" x14ac:dyDescent="0.25">
      <c r="A465" s="1" t="s">
        <v>1018</v>
      </c>
      <c r="B465" s="1" t="s">
        <v>1019</v>
      </c>
      <c r="C465" s="1" t="s">
        <v>1020</v>
      </c>
      <c r="D465" s="1">
        <f>MID(pesele[[#This Row],[PESEL]],1,2)+1900</f>
        <v>1984</v>
      </c>
      <c r="E465" s="1" t="str">
        <f>MID(pesele[[#This Row],[PESEL]],3,2)</f>
        <v>11</v>
      </c>
      <c r="F465" s="1" t="str">
        <f>MID(pesele[[#This Row],[PESEL]],6,2)</f>
        <v>18</v>
      </c>
      <c r="G465" s="7">
        <f>MID(pesele[[#This Row],[PESEL]],7,2)/1</f>
        <v>85</v>
      </c>
      <c r="H465" s="1" t="str">
        <f>IF(MOD(MID(pesele[[#This Row],[PESEL]],10,1),2)=0,"k","m")</f>
        <v>k</v>
      </c>
      <c r="I465" s="1">
        <f>IF(pesele[[#This Row],[plec]]="k",IF(RIGHT(pesele[[#This Row],[Imie]],1)="a",0,1),0)</f>
        <v>1</v>
      </c>
      <c r="J465" s="1" t="str">
        <f>pesele[[#This Row],[Nazwisko]]&amp;pesele[[#This Row],[Imie]]</f>
        <v>FelisiakDoris</v>
      </c>
      <c r="K465" s="1">
        <f>COUNTIF(pesele[nameid],pesele[[#This Row],[nameid]])-1</f>
        <v>0</v>
      </c>
    </row>
    <row r="466" spans="1:11" x14ac:dyDescent="0.25">
      <c r="A466" s="1" t="s">
        <v>1082</v>
      </c>
      <c r="B466" s="1" t="s">
        <v>1083</v>
      </c>
      <c r="C466" s="1" t="s">
        <v>1084</v>
      </c>
      <c r="D466" s="1">
        <f>MID(pesele[[#This Row],[PESEL]],1,2)+1900</f>
        <v>1989</v>
      </c>
      <c r="E466" s="1" t="str">
        <f>MID(pesele[[#This Row],[PESEL]],3,2)</f>
        <v>04</v>
      </c>
      <c r="F466" s="1" t="str">
        <f>MID(pesele[[#This Row],[PESEL]],6,2)</f>
        <v>18</v>
      </c>
      <c r="G466" s="7">
        <f>MID(pesele[[#This Row],[PESEL]],7,2)/1</f>
        <v>85</v>
      </c>
      <c r="H466" s="1" t="str">
        <f>IF(MOD(MID(pesele[[#This Row],[PESEL]],10,1),2)=0,"k","m")</f>
        <v>k</v>
      </c>
      <c r="I466" s="1">
        <f>IF(pesele[[#This Row],[plec]]="k",IF(RIGHT(pesele[[#This Row],[Imie]],1)="a",0,1),0)</f>
        <v>0</v>
      </c>
      <c r="J466" s="1" t="str">
        <f>pesele[[#This Row],[Nazwisko]]&amp;pesele[[#This Row],[Imie]]</f>
        <v>JackowskaNatasza</v>
      </c>
      <c r="K466" s="1">
        <f>COUNTIF(pesele[nameid],pesele[[#This Row],[nameid]])-1</f>
        <v>0</v>
      </c>
    </row>
    <row r="467" spans="1:11" x14ac:dyDescent="0.25">
      <c r="A467" s="1" t="s">
        <v>1098</v>
      </c>
      <c r="B467" s="1" t="s">
        <v>1099</v>
      </c>
      <c r="C467" s="1" t="s">
        <v>137</v>
      </c>
      <c r="D467" s="1">
        <f>MID(pesele[[#This Row],[PESEL]],1,2)+1900</f>
        <v>1989</v>
      </c>
      <c r="E467" s="1" t="str">
        <f>MID(pesele[[#This Row],[PESEL]],3,2)</f>
        <v>05</v>
      </c>
      <c r="F467" s="1" t="str">
        <f>MID(pesele[[#This Row],[PESEL]],6,2)</f>
        <v>08</v>
      </c>
      <c r="G467" s="7">
        <f>MID(pesele[[#This Row],[PESEL]],7,2)/1</f>
        <v>85</v>
      </c>
      <c r="H467" s="1" t="str">
        <f>IF(MOD(MID(pesele[[#This Row],[PESEL]],10,1),2)=0,"k","m")</f>
        <v>k</v>
      </c>
      <c r="I467" s="1">
        <f>IF(pesele[[#This Row],[plec]]="k",IF(RIGHT(pesele[[#This Row],[Imie]],1)="a",0,1),0)</f>
        <v>0</v>
      </c>
      <c r="J467" s="1" t="str">
        <f>pesele[[#This Row],[Nazwisko]]&amp;pesele[[#This Row],[Imie]]</f>
        <v>KorenkiewiczMarika</v>
      </c>
      <c r="K467" s="1">
        <f>COUNTIF(pesele[nameid],pesele[[#This Row],[nameid]])-1</f>
        <v>0</v>
      </c>
    </row>
    <row r="468" spans="1:11" x14ac:dyDescent="0.25">
      <c r="A468" s="1" t="s">
        <v>907</v>
      </c>
      <c r="B468" s="1" t="s">
        <v>908</v>
      </c>
      <c r="C468" s="1" t="s">
        <v>909</v>
      </c>
      <c r="D468" s="1">
        <f>MID(pesele[[#This Row],[PESEL]],1,2)+1900</f>
        <v>1965</v>
      </c>
      <c r="E468" s="1" t="str">
        <f>MID(pesele[[#This Row],[PESEL]],3,2)</f>
        <v>10</v>
      </c>
      <c r="F468" s="1" t="str">
        <f>MID(pesele[[#This Row],[PESEL]],6,2)</f>
        <v>08</v>
      </c>
      <c r="G468" s="7">
        <f>MID(pesele[[#This Row],[PESEL]],7,2)/1</f>
        <v>86</v>
      </c>
      <c r="H468" s="1" t="str">
        <f>IF(MOD(MID(pesele[[#This Row],[PESEL]],10,1),2)=0,"k","m")</f>
        <v>m</v>
      </c>
      <c r="I468" s="1">
        <f>IF(pesele[[#This Row],[plec]]="k",IF(RIGHT(pesele[[#This Row],[Imie]],1)="a",0,1),0)</f>
        <v>0</v>
      </c>
      <c r="J468" s="1" t="str">
        <f>pesele[[#This Row],[Nazwisko]]&amp;pesele[[#This Row],[Imie]]</f>
        <v>SarnowskiIgnacy</v>
      </c>
      <c r="K468" s="1">
        <f>COUNTIF(pesele[nameid],pesele[[#This Row],[nameid]])-1</f>
        <v>0</v>
      </c>
    </row>
    <row r="469" spans="1:11" x14ac:dyDescent="0.25">
      <c r="A469" s="1" t="s">
        <v>980</v>
      </c>
      <c r="B469" s="1" t="s">
        <v>981</v>
      </c>
      <c r="C469" s="1" t="s">
        <v>226</v>
      </c>
      <c r="D469" s="1">
        <f>MID(pesele[[#This Row],[PESEL]],1,2)+1900</f>
        <v>1976</v>
      </c>
      <c r="E469" s="1" t="str">
        <f>MID(pesele[[#This Row],[PESEL]],3,2)</f>
        <v>12</v>
      </c>
      <c r="F469" s="1" t="str">
        <f>MID(pesele[[#This Row],[PESEL]],6,2)</f>
        <v>18</v>
      </c>
      <c r="G469" s="7">
        <f>MID(pesele[[#This Row],[PESEL]],7,2)/1</f>
        <v>86</v>
      </c>
      <c r="H469" s="1" t="str">
        <f>IF(MOD(MID(pesele[[#This Row],[PESEL]],10,1),2)=0,"k","m")</f>
        <v>k</v>
      </c>
      <c r="I469" s="1">
        <f>IF(pesele[[#This Row],[plec]]="k",IF(RIGHT(pesele[[#This Row],[Imie]],1)="a",0,1),0)</f>
        <v>0</v>
      </c>
      <c r="J469" s="1" t="str">
        <f>pesele[[#This Row],[Nazwisko]]&amp;pesele[[#This Row],[Imie]]</f>
        <v>EngelUrszula</v>
      </c>
      <c r="K469" s="1">
        <f>COUNTIF(pesele[nameid],pesele[[#This Row],[nameid]])-1</f>
        <v>0</v>
      </c>
    </row>
    <row r="470" spans="1:11" x14ac:dyDescent="0.25">
      <c r="A470" s="1" t="s">
        <v>863</v>
      </c>
      <c r="B470" s="1" t="s">
        <v>864</v>
      </c>
      <c r="C470" s="1" t="s">
        <v>309</v>
      </c>
      <c r="D470" s="1">
        <f>MID(pesele[[#This Row],[PESEL]],1,2)+1900</f>
        <v>1958</v>
      </c>
      <c r="E470" s="1" t="str">
        <f>MID(pesele[[#This Row],[PESEL]],3,2)</f>
        <v>12</v>
      </c>
      <c r="F470" s="1" t="str">
        <f>MID(pesele[[#This Row],[PESEL]],6,2)</f>
        <v>18</v>
      </c>
      <c r="G470" s="7">
        <f>MID(pesele[[#This Row],[PESEL]],7,2)/1</f>
        <v>88</v>
      </c>
      <c r="H470" s="1" t="str">
        <f>IF(MOD(MID(pesele[[#This Row],[PESEL]],10,1),2)=0,"k","m")</f>
        <v>k</v>
      </c>
      <c r="I470" s="1">
        <f>IF(pesele[[#This Row],[plec]]="k",IF(RIGHT(pesele[[#This Row],[Imie]],1)="a",0,1),0)</f>
        <v>0</v>
      </c>
      <c r="J470" s="1" t="str">
        <f>pesele[[#This Row],[Nazwisko]]&amp;pesele[[#This Row],[Imie]]</f>
        <v>RutkiewiczJulia</v>
      </c>
      <c r="K470" s="1">
        <f>COUNTIF(pesele[nameid],pesele[[#This Row],[nameid]])-1</f>
        <v>0</v>
      </c>
    </row>
    <row r="471" spans="1:11" x14ac:dyDescent="0.25">
      <c r="A471" s="1" t="s">
        <v>990</v>
      </c>
      <c r="B471" s="1" t="s">
        <v>218</v>
      </c>
      <c r="C471" s="1" t="s">
        <v>166</v>
      </c>
      <c r="D471" s="1">
        <f>MID(pesele[[#This Row],[PESEL]],1,2)+1900</f>
        <v>1978</v>
      </c>
      <c r="E471" s="1" t="str">
        <f>MID(pesele[[#This Row],[PESEL]],3,2)</f>
        <v>10</v>
      </c>
      <c r="F471" s="1" t="str">
        <f>MID(pesele[[#This Row],[PESEL]],6,2)</f>
        <v>18</v>
      </c>
      <c r="G471" s="7">
        <f>MID(pesele[[#This Row],[PESEL]],7,2)/1</f>
        <v>88</v>
      </c>
      <c r="H471" s="1" t="str">
        <f>IF(MOD(MID(pesele[[#This Row],[PESEL]],10,1),2)=0,"k","m")</f>
        <v>m</v>
      </c>
      <c r="I471" s="1">
        <f>IF(pesele[[#This Row],[plec]]="k",IF(RIGHT(pesele[[#This Row],[Imie]],1)="a",0,1),0)</f>
        <v>0</v>
      </c>
      <c r="J471" s="1" t="str">
        <f>pesele[[#This Row],[Nazwisko]]&amp;pesele[[#This Row],[Imie]]</f>
        <v>PotockiJakub</v>
      </c>
      <c r="K471" s="1">
        <f>COUNTIF(pesele[nameid],pesele[[#This Row],[nameid]])-1</f>
        <v>0</v>
      </c>
    </row>
    <row r="472" spans="1:11" x14ac:dyDescent="0.25">
      <c r="A472" s="1" t="s">
        <v>1114</v>
      </c>
      <c r="B472" s="1" t="s">
        <v>1115</v>
      </c>
      <c r="C472" s="1" t="s">
        <v>464</v>
      </c>
      <c r="D472" s="1">
        <f>MID(pesele[[#This Row],[PESEL]],1,2)+1900</f>
        <v>1989</v>
      </c>
      <c r="E472" s="1" t="str">
        <f>MID(pesele[[#This Row],[PESEL]],3,2)</f>
        <v>10</v>
      </c>
      <c r="F472" s="1" t="str">
        <f>MID(pesele[[#This Row],[PESEL]],6,2)</f>
        <v>58</v>
      </c>
      <c r="G472" s="7">
        <f>MID(pesele[[#This Row],[PESEL]],7,2)/1</f>
        <v>88</v>
      </c>
      <c r="H472" s="1" t="str">
        <f>IF(MOD(MID(pesele[[#This Row],[PESEL]],10,1),2)=0,"k","m")</f>
        <v>m</v>
      </c>
      <c r="I472" s="1">
        <f>IF(pesele[[#This Row],[plec]]="k",IF(RIGHT(pesele[[#This Row],[Imie]],1)="a",0,1),0)</f>
        <v>0</v>
      </c>
      <c r="J472" s="1" t="str">
        <f>pesele[[#This Row],[Nazwisko]]&amp;pesele[[#This Row],[Imie]]</f>
        <v>WydrzynskiAdrian</v>
      </c>
      <c r="K472" s="1">
        <f>COUNTIF(pesele[nameid],pesele[[#This Row],[nameid]])-1</f>
        <v>0</v>
      </c>
    </row>
    <row r="473" spans="1:11" x14ac:dyDescent="0.25">
      <c r="A473" s="1" t="s">
        <v>867</v>
      </c>
      <c r="B473" s="1" t="s">
        <v>868</v>
      </c>
      <c r="C473" s="1" t="s">
        <v>309</v>
      </c>
      <c r="D473" s="1">
        <f>MID(pesele[[#This Row],[PESEL]],1,2)+1900</f>
        <v>1959</v>
      </c>
      <c r="E473" s="1" t="str">
        <f>MID(pesele[[#This Row],[PESEL]],3,2)</f>
        <v>04</v>
      </c>
      <c r="F473" s="1" t="str">
        <f>MID(pesele[[#This Row],[PESEL]],6,2)</f>
        <v>98</v>
      </c>
      <c r="G473" s="7">
        <f>MID(pesele[[#This Row],[PESEL]],7,2)/1</f>
        <v>89</v>
      </c>
      <c r="H473" s="1" t="str">
        <f>IF(MOD(MID(pesele[[#This Row],[PESEL]],10,1),2)=0,"k","m")</f>
        <v>k</v>
      </c>
      <c r="I473" s="1">
        <f>IF(pesele[[#This Row],[plec]]="k",IF(RIGHT(pesele[[#This Row],[Imie]],1)="a",0,1),0)</f>
        <v>0</v>
      </c>
      <c r="J473" s="1" t="str">
        <f>pesele[[#This Row],[Nazwisko]]&amp;pesele[[#This Row],[Imie]]</f>
        <v>SadowskaJulia</v>
      </c>
      <c r="K473" s="1">
        <f>COUNTIF(pesele[nameid],pesele[[#This Row],[nameid]])-1</f>
        <v>0</v>
      </c>
    </row>
    <row r="474" spans="1:11" x14ac:dyDescent="0.25">
      <c r="A474" s="1" t="s">
        <v>883</v>
      </c>
      <c r="B474" s="1" t="s">
        <v>884</v>
      </c>
      <c r="C474" s="1" t="s">
        <v>885</v>
      </c>
      <c r="D474" s="1">
        <f>MID(pesele[[#This Row],[PESEL]],1,2)+1900</f>
        <v>1962</v>
      </c>
      <c r="E474" s="1" t="str">
        <f>MID(pesele[[#This Row],[PESEL]],3,2)</f>
        <v>03</v>
      </c>
      <c r="F474" s="1" t="str">
        <f>MID(pesele[[#This Row],[PESEL]],6,2)</f>
        <v>08</v>
      </c>
      <c r="G474" s="7">
        <f>MID(pesele[[#This Row],[PESEL]],7,2)/1</f>
        <v>89</v>
      </c>
      <c r="H474" s="1" t="str">
        <f>IF(MOD(MID(pesele[[#This Row],[PESEL]],10,1),2)=0,"k","m")</f>
        <v>k</v>
      </c>
      <c r="I474" s="1">
        <f>IF(pesele[[#This Row],[plec]]="k",IF(RIGHT(pesele[[#This Row],[Imie]],1)="a",0,1),0)</f>
        <v>0</v>
      </c>
      <c r="J474" s="1" t="str">
        <f>pesele[[#This Row],[Nazwisko]]&amp;pesele[[#This Row],[Imie]]</f>
        <v>SkrzydlakIzabela</v>
      </c>
      <c r="K474" s="1">
        <f>COUNTIF(pesele[nameid],pesele[[#This Row],[nameid]])-1</f>
        <v>0</v>
      </c>
    </row>
    <row r="475" spans="1:11" x14ac:dyDescent="0.25">
      <c r="A475" s="1" t="s">
        <v>991</v>
      </c>
      <c r="B475" s="1" t="s">
        <v>992</v>
      </c>
      <c r="C475" s="1" t="s">
        <v>567</v>
      </c>
      <c r="D475" s="1">
        <f>MID(pesele[[#This Row],[PESEL]],1,2)+1900</f>
        <v>1978</v>
      </c>
      <c r="E475" s="1" t="str">
        <f>MID(pesele[[#This Row],[PESEL]],3,2)</f>
        <v>12</v>
      </c>
      <c r="F475" s="1" t="str">
        <f>MID(pesele[[#This Row],[PESEL]],6,2)</f>
        <v>18</v>
      </c>
      <c r="G475" s="7">
        <f>MID(pesele[[#This Row],[PESEL]],7,2)/1</f>
        <v>89</v>
      </c>
      <c r="H475" s="1" t="str">
        <f>IF(MOD(MID(pesele[[#This Row],[PESEL]],10,1),2)=0,"k","m")</f>
        <v>m</v>
      </c>
      <c r="I475" s="1">
        <f>IF(pesele[[#This Row],[plec]]="k",IF(RIGHT(pesele[[#This Row],[Imie]],1)="a",0,1),0)</f>
        <v>0</v>
      </c>
      <c r="J475" s="1" t="str">
        <f>pesele[[#This Row],[Nazwisko]]&amp;pesele[[#This Row],[Imie]]</f>
        <v>FurmaniakPawel</v>
      </c>
      <c r="K475" s="1">
        <f>COUNTIF(pesele[nameid],pesele[[#This Row],[nameid]])-1</f>
        <v>0</v>
      </c>
    </row>
    <row r="476" spans="1:11" x14ac:dyDescent="0.25">
      <c r="A476" s="1" t="s">
        <v>873</v>
      </c>
      <c r="B476" s="1" t="s">
        <v>874</v>
      </c>
      <c r="C476" s="1" t="s">
        <v>448</v>
      </c>
      <c r="D476" s="1">
        <f>MID(pesele[[#This Row],[PESEL]],1,2)+1900</f>
        <v>1960</v>
      </c>
      <c r="E476" s="1" t="str">
        <f>MID(pesele[[#This Row],[PESEL]],3,2)</f>
        <v>10</v>
      </c>
      <c r="F476" s="1" t="str">
        <f>MID(pesele[[#This Row],[PESEL]],6,2)</f>
        <v>89</v>
      </c>
      <c r="G476" s="7">
        <f>MID(pesele[[#This Row],[PESEL]],7,2)/1</f>
        <v>90</v>
      </c>
      <c r="H476" s="1" t="str">
        <f>IF(MOD(MID(pesele[[#This Row],[PESEL]],10,1),2)=0,"k","m")</f>
        <v>k</v>
      </c>
      <c r="I476" s="1">
        <f>IF(pesele[[#This Row],[plec]]="k",IF(RIGHT(pesele[[#This Row],[Imie]],1)="a",0,1),0)</f>
        <v>0</v>
      </c>
      <c r="J476" s="1" t="str">
        <f>pesele[[#This Row],[Nazwisko]]&amp;pesele[[#This Row],[Imie]]</f>
        <v>StanislawskaHanna</v>
      </c>
      <c r="K476" s="1">
        <f>COUNTIF(pesele[nameid],pesele[[#This Row],[nameid]])-1</f>
        <v>0</v>
      </c>
    </row>
    <row r="477" spans="1:11" x14ac:dyDescent="0.25">
      <c r="A477" s="1" t="s">
        <v>1124</v>
      </c>
      <c r="B477" s="1" t="s">
        <v>168</v>
      </c>
      <c r="C477" s="1" t="s">
        <v>880</v>
      </c>
      <c r="D477" s="1">
        <f>MID(pesele[[#This Row],[PESEL]],1,2)+1900</f>
        <v>1991</v>
      </c>
      <c r="E477" s="1" t="str">
        <f>MID(pesele[[#This Row],[PESEL]],3,2)</f>
        <v>02</v>
      </c>
      <c r="F477" s="1" t="str">
        <f>MID(pesele[[#This Row],[PESEL]],6,2)</f>
        <v>19</v>
      </c>
      <c r="G477" s="7">
        <f>MID(pesele[[#This Row],[PESEL]],7,2)/1</f>
        <v>91</v>
      </c>
      <c r="H477" s="1" t="str">
        <f>IF(MOD(MID(pesele[[#This Row],[PESEL]],10,1),2)=0,"k","m")</f>
        <v>m</v>
      </c>
      <c r="I477" s="1">
        <f>IF(pesele[[#This Row],[plec]]="k",IF(RIGHT(pesele[[#This Row],[Imie]],1)="a",0,1),0)</f>
        <v>0</v>
      </c>
      <c r="J477" s="1" t="str">
        <f>pesele[[#This Row],[Nazwisko]]&amp;pesele[[#This Row],[Imie]]</f>
        <v>WojcikAleks</v>
      </c>
      <c r="K477" s="1">
        <f>COUNTIF(pesele[nameid],pesele[[#This Row],[nameid]])-1</f>
        <v>0</v>
      </c>
    </row>
    <row r="478" spans="1:11" x14ac:dyDescent="0.25">
      <c r="A478" s="1" t="s">
        <v>890</v>
      </c>
      <c r="B478" s="1" t="s">
        <v>891</v>
      </c>
      <c r="C478" s="1" t="s">
        <v>892</v>
      </c>
      <c r="D478" s="1">
        <f>MID(pesele[[#This Row],[PESEL]],1,2)+1900</f>
        <v>1963</v>
      </c>
      <c r="E478" s="1" t="str">
        <f>MID(pesele[[#This Row],[PESEL]],3,2)</f>
        <v>10</v>
      </c>
      <c r="F478" s="1" t="str">
        <f>MID(pesele[[#This Row],[PESEL]],6,2)</f>
        <v>09</v>
      </c>
      <c r="G478" s="7">
        <f>MID(pesele[[#This Row],[PESEL]],7,2)/1</f>
        <v>92</v>
      </c>
      <c r="H478" s="1" t="str">
        <f>IF(MOD(MID(pesele[[#This Row],[PESEL]],10,1),2)=0,"k","m")</f>
        <v>k</v>
      </c>
      <c r="I478" s="1">
        <f>IF(pesele[[#This Row],[plec]]="k",IF(RIGHT(pesele[[#This Row],[Imie]],1)="a",0,1),0)</f>
        <v>0</v>
      </c>
      <c r="J478" s="1" t="str">
        <f>pesele[[#This Row],[Nazwisko]]&amp;pesele[[#This Row],[Imie]]</f>
        <v>GlowinskaPatrycja</v>
      </c>
      <c r="K478" s="1">
        <f>COUNTIF(pesele[nameid],pesele[[#This Row],[nameid]])-1</f>
        <v>0</v>
      </c>
    </row>
    <row r="479" spans="1:11" x14ac:dyDescent="0.25">
      <c r="A479" s="1" t="s">
        <v>901</v>
      </c>
      <c r="B479" s="1" t="s">
        <v>902</v>
      </c>
      <c r="C479" s="1" t="s">
        <v>903</v>
      </c>
      <c r="D479" s="1">
        <f>MID(pesele[[#This Row],[PESEL]],1,2)+1900</f>
        <v>1965</v>
      </c>
      <c r="E479" s="1" t="str">
        <f>MID(pesele[[#This Row],[PESEL]],3,2)</f>
        <v>06</v>
      </c>
      <c r="F479" s="1" t="str">
        <f>MID(pesele[[#This Row],[PESEL]],6,2)</f>
        <v>89</v>
      </c>
      <c r="G479" s="7">
        <f>MID(pesele[[#This Row],[PESEL]],7,2)/1</f>
        <v>92</v>
      </c>
      <c r="H479" s="1" t="str">
        <f>IF(MOD(MID(pesele[[#This Row],[PESEL]],10,1),2)=0,"k","m")</f>
        <v>k</v>
      </c>
      <c r="I479" s="1">
        <f>IF(pesele[[#This Row],[plec]]="k",IF(RIGHT(pesele[[#This Row],[Imie]],1)="a",0,1),0)</f>
        <v>0</v>
      </c>
      <c r="J479" s="1" t="str">
        <f>pesele[[#This Row],[Nazwisko]]&amp;pesele[[#This Row],[Imie]]</f>
        <v>SochackaInka</v>
      </c>
      <c r="K479" s="1">
        <f>COUNTIF(pesele[nameid],pesele[[#This Row],[nameid]])-1</f>
        <v>0</v>
      </c>
    </row>
    <row r="480" spans="1:11" x14ac:dyDescent="0.25">
      <c r="A480" s="1" t="s">
        <v>1112</v>
      </c>
      <c r="B480" s="1" t="s">
        <v>1113</v>
      </c>
      <c r="C480" s="1" t="s">
        <v>36</v>
      </c>
      <c r="D480" s="1">
        <f>MID(pesele[[#This Row],[PESEL]],1,2)+1900</f>
        <v>1989</v>
      </c>
      <c r="E480" s="1" t="str">
        <f>MID(pesele[[#This Row],[PESEL]],3,2)</f>
        <v>10</v>
      </c>
      <c r="F480" s="1" t="str">
        <f>MID(pesele[[#This Row],[PESEL]],6,2)</f>
        <v>19</v>
      </c>
      <c r="G480" s="7">
        <f>MID(pesele[[#This Row],[PESEL]],7,2)/1</f>
        <v>92</v>
      </c>
      <c r="H480" s="1" t="str">
        <f>IF(MOD(MID(pesele[[#This Row],[PESEL]],10,1),2)=0,"k","m")</f>
        <v>m</v>
      </c>
      <c r="I480" s="1">
        <f>IF(pesele[[#This Row],[plec]]="k",IF(RIGHT(pesele[[#This Row],[Imie]],1)="a",0,1),0)</f>
        <v>0</v>
      </c>
      <c r="J480" s="1" t="str">
        <f>pesele[[#This Row],[Nazwisko]]&amp;pesele[[#This Row],[Imie]]</f>
        <v>LupaMaksymilian</v>
      </c>
      <c r="K480" s="1">
        <f>COUNTIF(pesele[nameid],pesele[[#This Row],[nameid]])-1</f>
        <v>0</v>
      </c>
    </row>
    <row r="481" spans="1:11" x14ac:dyDescent="0.25">
      <c r="A481" s="1" t="s">
        <v>1063</v>
      </c>
      <c r="B481" s="1" t="s">
        <v>1064</v>
      </c>
      <c r="C481" s="1" t="s">
        <v>147</v>
      </c>
      <c r="D481" s="1">
        <f>MID(pesele[[#This Row],[PESEL]],1,2)+1900</f>
        <v>1989</v>
      </c>
      <c r="E481" s="1" t="str">
        <f>MID(pesele[[#This Row],[PESEL]],3,2)</f>
        <v>01</v>
      </c>
      <c r="F481" s="1" t="str">
        <f>MID(pesele[[#This Row],[PESEL]],6,2)</f>
        <v>29</v>
      </c>
      <c r="G481" s="7">
        <f>MID(pesele[[#This Row],[PESEL]],7,2)/1</f>
        <v>93</v>
      </c>
      <c r="H481" s="1" t="str">
        <f>IF(MOD(MID(pesele[[#This Row],[PESEL]],10,1),2)=0,"k","m")</f>
        <v>k</v>
      </c>
      <c r="I481" s="1">
        <f>IF(pesele[[#This Row],[plec]]="k",IF(RIGHT(pesele[[#This Row],[Imie]],1)="a",0,1),0)</f>
        <v>0</v>
      </c>
      <c r="J481" s="1" t="str">
        <f>pesele[[#This Row],[Nazwisko]]&amp;pesele[[#This Row],[Imie]]</f>
        <v>KadoMonika</v>
      </c>
      <c r="K481" s="1">
        <f>COUNTIF(pesele[nameid],pesele[[#This Row],[nameid]])-1</f>
        <v>0</v>
      </c>
    </row>
    <row r="482" spans="1:11" x14ac:dyDescent="0.25">
      <c r="A482" s="1" t="s">
        <v>912</v>
      </c>
      <c r="B482" s="1" t="s">
        <v>866</v>
      </c>
      <c r="C482" s="1" t="s">
        <v>17</v>
      </c>
      <c r="D482" s="1">
        <f>MID(pesele[[#This Row],[PESEL]],1,2)+1900</f>
        <v>1966</v>
      </c>
      <c r="E482" s="1" t="str">
        <f>MID(pesele[[#This Row],[PESEL]],3,2)</f>
        <v>10</v>
      </c>
      <c r="F482" s="1" t="str">
        <f>MID(pesele[[#This Row],[PESEL]],6,2)</f>
        <v>29</v>
      </c>
      <c r="G482" s="7">
        <f>MID(pesele[[#This Row],[PESEL]],7,2)/1</f>
        <v>94</v>
      </c>
      <c r="H482" s="1" t="str">
        <f>IF(MOD(MID(pesele[[#This Row],[PESEL]],10,1),2)=0,"k","m")</f>
        <v>m</v>
      </c>
      <c r="I482" s="1">
        <f>IF(pesele[[#This Row],[plec]]="k",IF(RIGHT(pesele[[#This Row],[Imie]],1)="a",0,1),0)</f>
        <v>0</v>
      </c>
      <c r="J482" s="1" t="str">
        <f>pesele[[#This Row],[Nazwisko]]&amp;pesele[[#This Row],[Imie]]</f>
        <v>KowalczykMateusz</v>
      </c>
      <c r="K482" s="1">
        <f>COUNTIF(pesele[nameid],pesele[[#This Row],[nameid]])-1</f>
        <v>1</v>
      </c>
    </row>
    <row r="483" spans="1:11" x14ac:dyDescent="0.25">
      <c r="A483" s="1" t="s">
        <v>939</v>
      </c>
      <c r="B483" s="1" t="s">
        <v>940</v>
      </c>
      <c r="C483" s="1" t="s">
        <v>485</v>
      </c>
      <c r="D483" s="1">
        <f>MID(pesele[[#This Row],[PESEL]],1,2)+1900</f>
        <v>1970</v>
      </c>
      <c r="E483" s="1" t="str">
        <f>MID(pesele[[#This Row],[PESEL]],3,2)</f>
        <v>12</v>
      </c>
      <c r="F483" s="1" t="str">
        <f>MID(pesele[[#This Row],[PESEL]],6,2)</f>
        <v>79</v>
      </c>
      <c r="G483" s="7">
        <f>MID(pesele[[#This Row],[PESEL]],7,2)/1</f>
        <v>94</v>
      </c>
      <c r="H483" s="1" t="str">
        <f>IF(MOD(MID(pesele[[#This Row],[PESEL]],10,1),2)=0,"k","m")</f>
        <v>m</v>
      </c>
      <c r="I483" s="1">
        <f>IF(pesele[[#This Row],[plec]]="k",IF(RIGHT(pesele[[#This Row],[Imie]],1)="a",0,1),0)</f>
        <v>0</v>
      </c>
      <c r="J483" s="1" t="str">
        <f>pesele[[#This Row],[Nazwisko]]&amp;pesele[[#This Row],[Imie]]</f>
        <v>ZurekAdam</v>
      </c>
      <c r="K483" s="1">
        <f>COUNTIF(pesele[nameid],pesele[[#This Row],[nameid]])-1</f>
        <v>0</v>
      </c>
    </row>
    <row r="484" spans="1:11" x14ac:dyDescent="0.25">
      <c r="A484" s="1" t="s">
        <v>1011</v>
      </c>
      <c r="B484" s="1" t="s">
        <v>1012</v>
      </c>
      <c r="C484" s="1" t="s">
        <v>111</v>
      </c>
      <c r="D484" s="1">
        <f>MID(pesele[[#This Row],[PESEL]],1,2)+1900</f>
        <v>1984</v>
      </c>
      <c r="E484" s="1" t="str">
        <f>MID(pesele[[#This Row],[PESEL]],3,2)</f>
        <v>05</v>
      </c>
      <c r="F484" s="1" t="str">
        <f>MID(pesele[[#This Row],[PESEL]],6,2)</f>
        <v>69</v>
      </c>
      <c r="G484" s="7">
        <f>MID(pesele[[#This Row],[PESEL]],7,2)/1</f>
        <v>94</v>
      </c>
      <c r="H484" s="1" t="str">
        <f>IF(MOD(MID(pesele[[#This Row],[PESEL]],10,1),2)=0,"k","m")</f>
        <v>k</v>
      </c>
      <c r="I484" s="1">
        <f>IF(pesele[[#This Row],[plec]]="k",IF(RIGHT(pesele[[#This Row],[Imie]],1)="a",0,1),0)</f>
        <v>0</v>
      </c>
      <c r="J484" s="1" t="str">
        <f>pesele[[#This Row],[Nazwisko]]&amp;pesele[[#This Row],[Imie]]</f>
        <v>WojciechowskaAlicja</v>
      </c>
      <c r="K484" s="1">
        <f>COUNTIF(pesele[nameid],pesele[[#This Row],[nameid]])-1</f>
        <v>0</v>
      </c>
    </row>
    <row r="485" spans="1:11" x14ac:dyDescent="0.25">
      <c r="A485" s="1" t="s">
        <v>1013</v>
      </c>
      <c r="B485" s="1" t="s">
        <v>1014</v>
      </c>
      <c r="C485" s="1" t="s">
        <v>936</v>
      </c>
      <c r="D485" s="1">
        <f>MID(pesele[[#This Row],[PESEL]],1,2)+1900</f>
        <v>1984</v>
      </c>
      <c r="E485" s="1" t="str">
        <f>MID(pesele[[#This Row],[PESEL]],3,2)</f>
        <v>05</v>
      </c>
      <c r="F485" s="1" t="str">
        <f>MID(pesele[[#This Row],[PESEL]],6,2)</f>
        <v>29</v>
      </c>
      <c r="G485" s="7">
        <f>MID(pesele[[#This Row],[PESEL]],7,2)/1</f>
        <v>94</v>
      </c>
      <c r="H485" s="1" t="str">
        <f>IF(MOD(MID(pesele[[#This Row],[PESEL]],10,1),2)=0,"k","m")</f>
        <v>m</v>
      </c>
      <c r="I485" s="1">
        <f>IF(pesele[[#This Row],[plec]]="k",IF(RIGHT(pesele[[#This Row],[Imie]],1)="a",0,1),0)</f>
        <v>0</v>
      </c>
      <c r="J485" s="1" t="str">
        <f>pesele[[#This Row],[Nazwisko]]&amp;pesele[[#This Row],[Imie]]</f>
        <v>SzczuckiDominik</v>
      </c>
      <c r="K485" s="1">
        <f>COUNTIF(pesele[nameid],pesele[[#This Row],[nameid]])-1</f>
        <v>0</v>
      </c>
    </row>
    <row r="486" spans="1:11" x14ac:dyDescent="0.25">
      <c r="A486" s="1" t="s">
        <v>1059</v>
      </c>
      <c r="B486" s="1" t="s">
        <v>1060</v>
      </c>
      <c r="C486" s="1" t="s">
        <v>419</v>
      </c>
      <c r="D486" s="1">
        <f>MID(pesele[[#This Row],[PESEL]],1,2)+1900</f>
        <v>1988</v>
      </c>
      <c r="E486" s="1" t="str">
        <f>MID(pesele[[#This Row],[PESEL]],3,2)</f>
        <v>11</v>
      </c>
      <c r="F486" s="1" t="str">
        <f>MID(pesele[[#This Row],[PESEL]],6,2)</f>
        <v>09</v>
      </c>
      <c r="G486" s="7">
        <f>MID(pesele[[#This Row],[PESEL]],7,2)/1</f>
        <v>94</v>
      </c>
      <c r="H486" s="1" t="str">
        <f>IF(MOD(MID(pesele[[#This Row],[PESEL]],10,1),2)=0,"k","m")</f>
        <v>k</v>
      </c>
      <c r="I486" s="1">
        <f>IF(pesele[[#This Row],[plec]]="k",IF(RIGHT(pesele[[#This Row],[Imie]],1)="a",0,1),0)</f>
        <v>0</v>
      </c>
      <c r="J486" s="1" t="str">
        <f>pesele[[#This Row],[Nazwisko]]&amp;pesele[[#This Row],[Imie]]</f>
        <v>MiszkinLena</v>
      </c>
      <c r="K486" s="1">
        <f>COUNTIF(pesele[nameid],pesele[[#This Row],[nameid]])-1</f>
        <v>0</v>
      </c>
    </row>
    <row r="487" spans="1:11" x14ac:dyDescent="0.25">
      <c r="A487" s="1" t="s">
        <v>937</v>
      </c>
      <c r="B487" s="1" t="s">
        <v>938</v>
      </c>
      <c r="C487" s="1" t="s">
        <v>266</v>
      </c>
      <c r="D487" s="1">
        <f>MID(pesele[[#This Row],[PESEL]],1,2)+1900</f>
        <v>1970</v>
      </c>
      <c r="E487" s="1" t="str">
        <f>MID(pesele[[#This Row],[PESEL]],3,2)</f>
        <v>10</v>
      </c>
      <c r="F487" s="1" t="str">
        <f>MID(pesele[[#This Row],[PESEL]],6,2)</f>
        <v>19</v>
      </c>
      <c r="G487" s="7">
        <f>MID(pesele[[#This Row],[PESEL]],7,2)/1</f>
        <v>95</v>
      </c>
      <c r="H487" s="1" t="str">
        <f>IF(MOD(MID(pesele[[#This Row],[PESEL]],10,1),2)=0,"k","m")</f>
        <v>k</v>
      </c>
      <c r="I487" s="1">
        <f>IF(pesele[[#This Row],[plec]]="k",IF(RIGHT(pesele[[#This Row],[Imie]],1)="a",0,1),0)</f>
        <v>0</v>
      </c>
      <c r="J487" s="1" t="str">
        <f>pesele[[#This Row],[Nazwisko]]&amp;pesele[[#This Row],[Imie]]</f>
        <v>JurewiczNadia</v>
      </c>
      <c r="K487" s="1">
        <f>COUNTIF(pesele[nameid],pesele[[#This Row],[nameid]])-1</f>
        <v>0</v>
      </c>
    </row>
    <row r="488" spans="1:11" x14ac:dyDescent="0.25">
      <c r="A488" s="1" t="s">
        <v>1032</v>
      </c>
      <c r="B488" s="1" t="s">
        <v>1033</v>
      </c>
      <c r="C488" s="1" t="s">
        <v>266</v>
      </c>
      <c r="D488" s="1">
        <f>MID(pesele[[#This Row],[PESEL]],1,2)+1900</f>
        <v>1986</v>
      </c>
      <c r="E488" s="1" t="str">
        <f>MID(pesele[[#This Row],[PESEL]],3,2)</f>
        <v>06</v>
      </c>
      <c r="F488" s="1" t="str">
        <f>MID(pesele[[#This Row],[PESEL]],6,2)</f>
        <v>99</v>
      </c>
      <c r="G488" s="7">
        <f>MID(pesele[[#This Row],[PESEL]],7,2)/1</f>
        <v>95</v>
      </c>
      <c r="H488" s="1" t="str">
        <f>IF(MOD(MID(pesele[[#This Row],[PESEL]],10,1),2)=0,"k","m")</f>
        <v>k</v>
      </c>
      <c r="I488" s="1">
        <f>IF(pesele[[#This Row],[plec]]="k",IF(RIGHT(pesele[[#This Row],[Imie]],1)="a",0,1),0)</f>
        <v>0</v>
      </c>
      <c r="J488" s="1" t="str">
        <f>pesele[[#This Row],[Nazwisko]]&amp;pesele[[#This Row],[Imie]]</f>
        <v>JurczykNadia</v>
      </c>
      <c r="K488" s="1">
        <f>COUNTIF(pesele[nameid],pesele[[#This Row],[nameid]])-1</f>
        <v>0</v>
      </c>
    </row>
    <row r="489" spans="1:11" x14ac:dyDescent="0.25">
      <c r="A489" s="1" t="s">
        <v>1044</v>
      </c>
      <c r="B489" s="1" t="s">
        <v>1045</v>
      </c>
      <c r="C489" s="1" t="s">
        <v>1046</v>
      </c>
      <c r="D489" s="1">
        <f>MID(pesele[[#This Row],[PESEL]],1,2)+1900</f>
        <v>1987</v>
      </c>
      <c r="E489" s="1" t="str">
        <f>MID(pesele[[#This Row],[PESEL]],3,2)</f>
        <v>07</v>
      </c>
      <c r="F489" s="1" t="str">
        <f>MID(pesele[[#This Row],[PESEL]],6,2)</f>
        <v>89</v>
      </c>
      <c r="G489" s="7">
        <f>MID(pesele[[#This Row],[PESEL]],7,2)/1</f>
        <v>95</v>
      </c>
      <c r="H489" s="1" t="str">
        <f>IF(MOD(MID(pesele[[#This Row],[PESEL]],10,1),2)=0,"k","m")</f>
        <v>m</v>
      </c>
      <c r="I489" s="1">
        <f>IF(pesele[[#This Row],[plec]]="k",IF(RIGHT(pesele[[#This Row],[Imie]],1)="a",0,1),0)</f>
        <v>0</v>
      </c>
      <c r="J489" s="1" t="str">
        <f>pesele[[#This Row],[Nazwisko]]&amp;pesele[[#This Row],[Imie]]</f>
        <v>KulakowskiMarcjusz</v>
      </c>
      <c r="K489" s="1">
        <f>COUNTIF(pesele[nameid],pesele[[#This Row],[nameid]])-1</f>
        <v>0</v>
      </c>
    </row>
    <row r="490" spans="1:11" x14ac:dyDescent="0.25">
      <c r="A490" s="1" t="s">
        <v>1100</v>
      </c>
      <c r="B490" s="1" t="s">
        <v>1101</v>
      </c>
      <c r="C490" s="1" t="s">
        <v>287</v>
      </c>
      <c r="D490" s="1">
        <f>MID(pesele[[#This Row],[PESEL]],1,2)+1900</f>
        <v>1989</v>
      </c>
      <c r="E490" s="1" t="str">
        <f>MID(pesele[[#This Row],[PESEL]],3,2)</f>
        <v>05</v>
      </c>
      <c r="F490" s="1" t="str">
        <f>MID(pesele[[#This Row],[PESEL]],6,2)</f>
        <v>29</v>
      </c>
      <c r="G490" s="7">
        <f>MID(pesele[[#This Row],[PESEL]],7,2)/1</f>
        <v>95</v>
      </c>
      <c r="H490" s="1" t="str">
        <f>IF(MOD(MID(pesele[[#This Row],[PESEL]],10,1),2)=0,"k","m")</f>
        <v>m</v>
      </c>
      <c r="I490" s="1">
        <f>IF(pesele[[#This Row],[plec]]="k",IF(RIGHT(pesele[[#This Row],[Imie]],1)="a",0,1),0)</f>
        <v>0</v>
      </c>
      <c r="J490" s="1" t="str">
        <f>pesele[[#This Row],[Nazwisko]]&amp;pesele[[#This Row],[Imie]]</f>
        <v>SzrederDawid</v>
      </c>
      <c r="K490" s="1">
        <f>COUNTIF(pesele[nameid],pesele[[#This Row],[nameid]])-1</f>
        <v>0</v>
      </c>
    </row>
    <row r="491" spans="1:11" x14ac:dyDescent="0.25">
      <c r="A491" s="1" t="s">
        <v>949</v>
      </c>
      <c r="B491" s="1" t="s">
        <v>950</v>
      </c>
      <c r="C491" s="1" t="s">
        <v>951</v>
      </c>
      <c r="D491" s="1">
        <f>MID(pesele[[#This Row],[PESEL]],1,2)+1900</f>
        <v>1972</v>
      </c>
      <c r="E491" s="1" t="str">
        <f>MID(pesele[[#This Row],[PESEL]],3,2)</f>
        <v>03</v>
      </c>
      <c r="F491" s="1" t="str">
        <f>MID(pesele[[#This Row],[PESEL]],6,2)</f>
        <v>09</v>
      </c>
      <c r="G491" s="7">
        <f>MID(pesele[[#This Row],[PESEL]],7,2)/1</f>
        <v>96</v>
      </c>
      <c r="H491" s="1" t="str">
        <f>IF(MOD(MID(pesele[[#This Row],[PESEL]],10,1),2)=0,"k","m")</f>
        <v>k</v>
      </c>
      <c r="I491" s="1">
        <f>IF(pesele[[#This Row],[plec]]="k",IF(RIGHT(pesele[[#This Row],[Imie]],1)="a",0,1),0)</f>
        <v>0</v>
      </c>
      <c r="J491" s="1" t="str">
        <f>pesele[[#This Row],[Nazwisko]]&amp;pesele[[#This Row],[Imie]]</f>
        <v>MakowskaLuiza</v>
      </c>
      <c r="K491" s="1">
        <f>COUNTIF(pesele[nameid],pesele[[#This Row],[nameid]])-1</f>
        <v>0</v>
      </c>
    </row>
    <row r="492" spans="1:11" x14ac:dyDescent="0.25">
      <c r="A492" s="1" t="s">
        <v>1077</v>
      </c>
      <c r="B492" s="1" t="s">
        <v>123</v>
      </c>
      <c r="C492" s="1" t="s">
        <v>223</v>
      </c>
      <c r="D492" s="1">
        <f>MID(pesele[[#This Row],[PESEL]],1,2)+1900</f>
        <v>1989</v>
      </c>
      <c r="E492" s="1" t="str">
        <f>MID(pesele[[#This Row],[PESEL]],3,2)</f>
        <v>02</v>
      </c>
      <c r="F492" s="1" t="str">
        <f>MID(pesele[[#This Row],[PESEL]],6,2)</f>
        <v>69</v>
      </c>
      <c r="G492" s="7">
        <f>MID(pesele[[#This Row],[PESEL]],7,2)/1</f>
        <v>97</v>
      </c>
      <c r="H492" s="1" t="str">
        <f>IF(MOD(MID(pesele[[#This Row],[PESEL]],10,1),2)=0,"k","m")</f>
        <v>m</v>
      </c>
      <c r="I492" s="1">
        <f>IF(pesele[[#This Row],[plec]]="k",IF(RIGHT(pesele[[#This Row],[Imie]],1)="a",0,1),0)</f>
        <v>0</v>
      </c>
      <c r="J492" s="1" t="str">
        <f>pesele[[#This Row],[Nazwisko]]&amp;pesele[[#This Row],[Imie]]</f>
        <v>DabrowskiStanislaw</v>
      </c>
      <c r="K492" s="1">
        <f>COUNTIF(pesele[nameid],pesele[[#This Row],[nameid]])-1</f>
        <v>0</v>
      </c>
    </row>
    <row r="493" spans="1:11" x14ac:dyDescent="0.25">
      <c r="A493" s="1" t="s">
        <v>844</v>
      </c>
      <c r="B493" s="1" t="s">
        <v>845</v>
      </c>
      <c r="C493" s="1" t="s">
        <v>416</v>
      </c>
      <c r="D493" s="1">
        <f>MID(pesele[[#This Row],[PESEL]],1,2)+1900</f>
        <v>1953</v>
      </c>
      <c r="E493" s="1" t="str">
        <f>MID(pesele[[#This Row],[PESEL]],3,2)</f>
        <v>12</v>
      </c>
      <c r="F493" s="1" t="str">
        <f>MID(pesele[[#This Row],[PESEL]],6,2)</f>
        <v>29</v>
      </c>
      <c r="G493" s="7">
        <f>MID(pesele[[#This Row],[PESEL]],7,2)/1</f>
        <v>99</v>
      </c>
      <c r="H493" s="1" t="str">
        <f>IF(MOD(MID(pesele[[#This Row],[PESEL]],10,1),2)=0,"k","m")</f>
        <v>k</v>
      </c>
      <c r="I493" s="1">
        <f>IF(pesele[[#This Row],[plec]]="k",IF(RIGHT(pesele[[#This Row],[Imie]],1)="a",0,1),0)</f>
        <v>0</v>
      </c>
      <c r="J493" s="1" t="str">
        <f>pesele[[#This Row],[Nazwisko]]&amp;pesele[[#This Row],[Imie]]</f>
        <v>LukasikMagdalena</v>
      </c>
      <c r="K493" s="1">
        <f>COUNTIF(pesele[nameid],pesele[[#This Row],[nameid]])-1</f>
        <v>0</v>
      </c>
    </row>
    <row r="494" spans="1:11" x14ac:dyDescent="0.25">
      <c r="A494" s="1" t="s">
        <v>952</v>
      </c>
      <c r="B494" s="1" t="s">
        <v>953</v>
      </c>
      <c r="C494" s="1" t="s">
        <v>73</v>
      </c>
      <c r="D494" s="1">
        <f>MID(pesele[[#This Row],[PESEL]],1,2)+1900</f>
        <v>1973</v>
      </c>
      <c r="E494" s="1" t="str">
        <f>MID(pesele[[#This Row],[PESEL]],3,2)</f>
        <v>01</v>
      </c>
      <c r="F494" s="1" t="str">
        <f>MID(pesele[[#This Row],[PESEL]],6,2)</f>
        <v>39</v>
      </c>
      <c r="G494" s="7">
        <f>MID(pesele[[#This Row],[PESEL]],7,2)/1</f>
        <v>99</v>
      </c>
      <c r="H494" s="1" t="str">
        <f>IF(MOD(MID(pesele[[#This Row],[PESEL]],10,1),2)=0,"k","m")</f>
        <v>m</v>
      </c>
      <c r="I494" s="1">
        <f>IF(pesele[[#This Row],[plec]]="k",IF(RIGHT(pesele[[#This Row],[Imie]],1)="a",0,1),0)</f>
        <v>0</v>
      </c>
      <c r="J494" s="1" t="str">
        <f>pesele[[#This Row],[Nazwisko]]&amp;pesele[[#This Row],[Imie]]</f>
        <v>DzierzakPiotr</v>
      </c>
      <c r="K494" s="1">
        <f>COUNTIF(pesele[nameid],pesele[[#This Row],[nameid]])-1</f>
        <v>0</v>
      </c>
    </row>
    <row r="495" spans="1:11" x14ac:dyDescent="0.25">
      <c r="A495" s="1" t="s">
        <v>974</v>
      </c>
      <c r="B495" s="1" t="s">
        <v>171</v>
      </c>
      <c r="C495" s="1" t="s">
        <v>105</v>
      </c>
      <c r="D495" s="1">
        <f>MID(pesele[[#This Row],[PESEL]],1,2)+1900</f>
        <v>1975</v>
      </c>
      <c r="E495" s="1" t="str">
        <f>MID(pesele[[#This Row],[PESEL]],3,2)</f>
        <v>12</v>
      </c>
      <c r="F495" s="1" t="str">
        <f>MID(pesele[[#This Row],[PESEL]],6,2)</f>
        <v>19</v>
      </c>
      <c r="G495" s="7">
        <f>MID(pesele[[#This Row],[PESEL]],7,2)/1</f>
        <v>99</v>
      </c>
      <c r="H495" s="1" t="str">
        <f>IF(MOD(MID(pesele[[#This Row],[PESEL]],10,1),2)=0,"k","m")</f>
        <v>m</v>
      </c>
      <c r="I495" s="1">
        <f>IF(pesele[[#This Row],[plec]]="k",IF(RIGHT(pesele[[#This Row],[Imie]],1)="a",0,1),0)</f>
        <v>0</v>
      </c>
      <c r="J495" s="1" t="str">
        <f>pesele[[#This Row],[Nazwisko]]&amp;pesele[[#This Row],[Imie]]</f>
        <v>NowakKacper</v>
      </c>
      <c r="K495" s="1">
        <f>COUNTIF(pesele[nameid],pesele[[#This Row],[nameid]])-1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N6" sqref="N6"/>
    </sheetView>
  </sheetViews>
  <sheetFormatPr defaultRowHeight="15" x14ac:dyDescent="0.25"/>
  <cols>
    <col min="5" max="5" width="14.28515625" customWidth="1"/>
    <col min="6" max="6" width="16.140625" customWidth="1"/>
    <col min="7" max="7" width="13.140625" customWidth="1"/>
  </cols>
  <sheetData>
    <row r="1" spans="1:13" x14ac:dyDescent="0.25">
      <c r="A1" s="3" t="s">
        <v>399</v>
      </c>
      <c r="B1" s="3" t="s">
        <v>400</v>
      </c>
      <c r="C1" t="s">
        <v>1133</v>
      </c>
      <c r="E1" t="s">
        <v>1136</v>
      </c>
      <c r="I1" t="s">
        <v>1137</v>
      </c>
    </row>
    <row r="2" spans="1:13" x14ac:dyDescent="0.25">
      <c r="A2" s="4" t="s">
        <v>1016</v>
      </c>
      <c r="B2" s="4" t="s">
        <v>1017</v>
      </c>
      <c r="E2" s="5" t="s">
        <v>0</v>
      </c>
      <c r="F2" s="5" t="s">
        <v>1</v>
      </c>
      <c r="G2" s="5" t="s">
        <v>2</v>
      </c>
      <c r="I2" t="s">
        <v>1138</v>
      </c>
      <c r="L2" t="s">
        <v>1139</v>
      </c>
    </row>
    <row r="3" spans="1:13" x14ac:dyDescent="0.25">
      <c r="A3" s="3" t="s">
        <v>1019</v>
      </c>
      <c r="B3" s="3" t="s">
        <v>1020</v>
      </c>
      <c r="E3" s="4" t="s">
        <v>865</v>
      </c>
      <c r="F3" s="4" t="s">
        <v>866</v>
      </c>
      <c r="G3" s="4" t="s">
        <v>17</v>
      </c>
      <c r="I3" s="2" t="s">
        <v>1</v>
      </c>
      <c r="J3" s="2" t="s">
        <v>2</v>
      </c>
      <c r="L3" s="2" t="s">
        <v>1</v>
      </c>
      <c r="M3" s="2" t="s">
        <v>2</v>
      </c>
    </row>
    <row r="4" spans="1:13" x14ac:dyDescent="0.25">
      <c r="E4" s="3" t="s">
        <v>912</v>
      </c>
      <c r="F4" s="3" t="s">
        <v>866</v>
      </c>
      <c r="G4" s="3" t="s">
        <v>17</v>
      </c>
      <c r="I4" s="3" t="s">
        <v>845</v>
      </c>
      <c r="J4" s="3" t="s">
        <v>416</v>
      </c>
      <c r="L4" s="3" t="s">
        <v>350</v>
      </c>
      <c r="M4" s="3" t="s">
        <v>351</v>
      </c>
    </row>
    <row r="5" spans="1:13" x14ac:dyDescent="0.25">
      <c r="E5" s="3" t="s">
        <v>349</v>
      </c>
      <c r="F5" s="3" t="s">
        <v>350</v>
      </c>
      <c r="G5" s="3" t="s">
        <v>351</v>
      </c>
      <c r="I5" s="4" t="s">
        <v>953</v>
      </c>
      <c r="J5" s="4" t="s">
        <v>73</v>
      </c>
      <c r="L5" s="4" t="s">
        <v>125</v>
      </c>
      <c r="M5" s="4" t="s">
        <v>25</v>
      </c>
    </row>
    <row r="6" spans="1:13" x14ac:dyDescent="0.25">
      <c r="E6" s="4" t="s">
        <v>695</v>
      </c>
      <c r="F6" s="4" t="s">
        <v>350</v>
      </c>
      <c r="G6" s="4" t="s">
        <v>351</v>
      </c>
      <c r="I6" s="3" t="s">
        <v>171</v>
      </c>
      <c r="J6" s="3" t="s">
        <v>105</v>
      </c>
      <c r="L6" s="3" t="s">
        <v>130</v>
      </c>
      <c r="M6" s="3" t="s">
        <v>131</v>
      </c>
    </row>
    <row r="7" spans="1:13" x14ac:dyDescent="0.25">
      <c r="E7" s="3" t="s">
        <v>921</v>
      </c>
      <c r="F7" s="3" t="s">
        <v>350</v>
      </c>
      <c r="G7" s="3" t="s">
        <v>351</v>
      </c>
      <c r="L7" s="4" t="s">
        <v>139</v>
      </c>
      <c r="M7" s="4" t="s">
        <v>56</v>
      </c>
    </row>
    <row r="8" spans="1:13" x14ac:dyDescent="0.25">
      <c r="E8" s="3" t="s">
        <v>234</v>
      </c>
      <c r="F8" s="3" t="s">
        <v>235</v>
      </c>
      <c r="G8" s="3" t="s">
        <v>5</v>
      </c>
      <c r="L8" s="3" t="s">
        <v>146</v>
      </c>
      <c r="M8" s="3" t="s">
        <v>147</v>
      </c>
    </row>
    <row r="9" spans="1:13" x14ac:dyDescent="0.25">
      <c r="E9" s="4" t="s">
        <v>631</v>
      </c>
      <c r="F9" s="4" t="s">
        <v>235</v>
      </c>
      <c r="G9" s="4" t="s">
        <v>5</v>
      </c>
      <c r="L9" s="4" t="s">
        <v>155</v>
      </c>
      <c r="M9" s="4" t="s">
        <v>156</v>
      </c>
    </row>
    <row r="10" spans="1:13" x14ac:dyDescent="0.25">
      <c r="E10" s="4" t="s">
        <v>206</v>
      </c>
      <c r="F10" s="4" t="s">
        <v>207</v>
      </c>
      <c r="G10" s="4" t="s">
        <v>208</v>
      </c>
      <c r="L10" s="3" t="s">
        <v>196</v>
      </c>
      <c r="M10" s="3" t="s">
        <v>20</v>
      </c>
    </row>
    <row r="11" spans="1:13" x14ac:dyDescent="0.25">
      <c r="E11" s="6" t="s">
        <v>747</v>
      </c>
      <c r="F11" s="6" t="s">
        <v>207</v>
      </c>
      <c r="G11" s="6" t="s">
        <v>208</v>
      </c>
      <c r="L11" s="4" t="s">
        <v>204</v>
      </c>
      <c r="M11" s="4" t="s">
        <v>205</v>
      </c>
    </row>
    <row r="12" spans="1:13" x14ac:dyDescent="0.25">
      <c r="L12" s="3" t="s">
        <v>256</v>
      </c>
      <c r="M12" s="3" t="s">
        <v>257</v>
      </c>
    </row>
    <row r="13" spans="1:13" x14ac:dyDescent="0.25">
      <c r="L13" s="4" t="s">
        <v>353</v>
      </c>
      <c r="M13" s="4" t="s">
        <v>89</v>
      </c>
    </row>
    <row r="14" spans="1:13" x14ac:dyDescent="0.25">
      <c r="L14" s="3" t="s">
        <v>355</v>
      </c>
      <c r="M14" s="3" t="s">
        <v>356</v>
      </c>
    </row>
    <row r="15" spans="1:13" x14ac:dyDescent="0.25">
      <c r="L15" s="4" t="s">
        <v>381</v>
      </c>
      <c r="M15" s="4" t="s">
        <v>382</v>
      </c>
    </row>
    <row r="16" spans="1:13" x14ac:dyDescent="0.25">
      <c r="L16" s="3" t="s">
        <v>384</v>
      </c>
      <c r="M16" s="3" t="s">
        <v>67</v>
      </c>
    </row>
    <row r="17" spans="12:13" x14ac:dyDescent="0.25">
      <c r="L17" s="4" t="s">
        <v>390</v>
      </c>
      <c r="M17" s="4" t="s">
        <v>351</v>
      </c>
    </row>
    <row r="18" spans="12:13" x14ac:dyDescent="0.25">
      <c r="L18" s="3" t="s">
        <v>421</v>
      </c>
      <c r="M18" s="3" t="s">
        <v>295</v>
      </c>
    </row>
    <row r="19" spans="12:13" x14ac:dyDescent="0.25">
      <c r="L19" s="4" t="s">
        <v>515</v>
      </c>
      <c r="M19" s="4" t="s">
        <v>39</v>
      </c>
    </row>
    <row r="20" spans="12:13" x14ac:dyDescent="0.25">
      <c r="L20" s="3" t="s">
        <v>521</v>
      </c>
      <c r="M20" s="3" t="s">
        <v>17</v>
      </c>
    </row>
    <row r="21" spans="12:13" x14ac:dyDescent="0.25">
      <c r="L21" s="4" t="s">
        <v>530</v>
      </c>
      <c r="M21" s="4" t="s">
        <v>39</v>
      </c>
    </row>
    <row r="22" spans="12:13" x14ac:dyDescent="0.25">
      <c r="L22" s="3" t="s">
        <v>96</v>
      </c>
      <c r="M22" s="3" t="s">
        <v>121</v>
      </c>
    </row>
    <row r="23" spans="12:13" x14ac:dyDescent="0.25">
      <c r="L23" s="4" t="s">
        <v>591</v>
      </c>
      <c r="M23" s="4" t="s">
        <v>166</v>
      </c>
    </row>
    <row r="24" spans="12:13" x14ac:dyDescent="0.25">
      <c r="L24" s="3" t="s">
        <v>604</v>
      </c>
      <c r="M24" s="3" t="s">
        <v>233</v>
      </c>
    </row>
    <row r="25" spans="12:13" x14ac:dyDescent="0.25">
      <c r="L25" s="4" t="s">
        <v>704</v>
      </c>
      <c r="M25" s="4" t="s">
        <v>419</v>
      </c>
    </row>
    <row r="26" spans="12:13" x14ac:dyDescent="0.25">
      <c r="L26" s="3" t="s">
        <v>271</v>
      </c>
      <c r="M26" s="3" t="s">
        <v>78</v>
      </c>
    </row>
    <row r="27" spans="12:13" x14ac:dyDescent="0.25">
      <c r="L27" s="4" t="s">
        <v>957</v>
      </c>
      <c r="M27" s="4" t="s">
        <v>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Q 6 d u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B D p 2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d u V z Q M N o h L A Q A A A Q I A A B M A H A B G b 3 J t d W x h c y 9 T Z W N 0 a W 9 u M S 5 t I K I Y A C i g F A A A A A A A A A A A A A A A A A A A A A A A A A A A A I 1 Q T U v D Q B C 9 B / I f l n h J I Q a r e N C S g 6 Q V C 1 o q i R c b D 9 t k r E s 3 O 2 F 3 Y 5 u U X v q X e h K 8 l f w v V y O 2 o A f n M l + 8 N + + N g l Q z F C R q c 7 d n W 7 a l X q i E j B S g g A M J C A d t W 8 R E 8 y Z 3 2 6 z Z o B m G 6 t X v Y 1 r m I L R 7 z T j 4 I Q p t G u U 6 4 W X y o E C q Z M r y K S Z 9 U H O N R T K M R 8 d U K T b 7 x K j k j u p S 0 q S m 2 U U 3 a Y / 5 e q m d j j f p A 2 c 5 0 y A D p + d 4 J E R e 5 k I F Z x 4 Z i B Q z J m Z B 9 / T 8 x C P 3 J W q I d M U h 2 J f + C A U 8 d b x W 9 J E z o r N m s 9 s u 5 o w g K T B b V M 2 7 q l F U u e l q h j k D x z i K 6 d R g x x J z Q 3 Q D N D M O 3 B / L H p l 8 r 6 4 4 j 1 L K q V S B l u X h o U f D J M w b k e i q 2 F P G k g r 1 j D J v f c S V M e v + T 5 a 3 W j n j Q T S 4 N V 8 w n E A 0 L P X a I y u D r h d M z f H X Y v i F O x i u O 7 b F x N 8 a e x 9 Q S w E C L Q A U A A I A C A B D p 2 5 X / h / 2 H 6 M A A A D 2 A A A A E g A A A A A A A A A A A A A A A A A A A A A A Q 2 9 u Z m l n L 1 B h Y 2 t h Z 2 U u e G 1 s U E s B A i 0 A F A A C A A g A Q 6 d u V w / K 6 a u k A A A A 6 Q A A A B M A A A A A A A A A A A A A A A A A 7 w A A A F t D b 2 5 0 Z W 5 0 X 1 R 5 c G V z X S 5 4 b W x Q S w E C L Q A U A A I A C A B D p 2 5 X N A w 2 i E s B A A A B A g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V z Z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O T o 1 O D o w N y 4 4 O T c 5 N T U w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9 B d X R v U m V t b 3 Z l Z E N v b H V t b n M x L n t Q R V N F T C w w f S Z x d W 9 0 O y w m c X V v d D t T Z W N 0 a W 9 u M S 9 w Z X N l b G U v Q X V 0 b 1 J l b W 9 2 Z W R D b 2 x 1 b W 5 z M S 5 7 T m F 6 d 2 l z a 2 8 s M X 0 m c X V v d D s s J n F 1 b 3 Q 7 U 2 V j d G l v b j E v c G V z Z W x l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5 L T E J B N m 0 + m 6 6 P / f O 6 5 h g A A A A A C A A A A A A A Q Z g A A A A E A A C A A A A B q 1 8 Q G 6 L p W Z q m p d j x r 5 t + Y 5 i 3 j N j 5 j x U b 2 8 F f M X G N K H w A A A A A O g A A A A A I A A C A A A A C P / z G p Q / E k v W k X 8 A p i M V O e J O j 3 t q s O 8 m f + v 3 g N 3 F X j i V A A A A C F X + a S V U J v O f v r S p d G c I Y p w B u U 0 e g t 0 S A T + s / i d j 7 D 1 R Q 3 / A X f O r Z S H N 3 v j 3 i R r 1 6 5 + E A H 6 A N k + z X o / y X I K U N C A N c m 9 X S B r N c 8 s i m V r K D o p E A A A A B 6 W t F E v E a E g F N 0 / r c 3 9 D T S Y C A 0 1 R s E 1 m Z x 3 U e 2 g M n Q i P 1 e q l u Y M z Q u r A m U w C e 5 1 U 4 y J r 1 o T y 9 u N m g Y H r v T h K x f < / D a t a M a s h u p > 
</file>

<file path=customXml/itemProps1.xml><?xml version="1.0" encoding="utf-8"?>
<ds:datastoreItem xmlns:ds="http://schemas.openxmlformats.org/officeDocument/2006/customXml" ds:itemID="{94BC4B30-8F1E-4766-96B3-93A5D3D04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pesele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2023-11-14T20:40:10Z</dcterms:modified>
</cp:coreProperties>
</file>